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0" yWindow="5040" windowWidth="18920" windowHeight="9360" activeTab="0"/>
  </bookViews>
  <sheets>
    <sheet name="資本政策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<sst xmlns="http://schemas.openxmlformats.org/spreadsheetml/2006/main" count="64" uniqueCount="34">
  <si>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会社設立</t>
  </si>
  <si>
    <t>共同創業者参加</t>
  </si>
  <si>
    <t>第1回　第三者割当増資</t>
  </si>
  <si>
    <t>顕在株</t>
  </si>
  <si>
    <t>含む潜在株</t>
  </si>
  <si>
    <t>割当　株数</t>
  </si>
  <si>
    <t>株主名</t>
  </si>
  <si>
    <t>株数</t>
  </si>
  <si>
    <t>ｼｪｱ</t>
  </si>
  <si>
    <t>小計</t>
  </si>
  <si>
    <t>VC1</t>
  </si>
  <si>
    <t>合計</t>
  </si>
  <si>
    <t>資本金</t>
  </si>
  <si>
    <t>資本準備金</t>
  </si>
  <si>
    <t>出資後時価総額</t>
  </si>
  <si>
    <t>出資前時価総額</t>
  </si>
  <si>
    <t>発行総額</t>
  </si>
  <si>
    <t>株価</t>
  </si>
  <si>
    <t>資本金組入額</t>
  </si>
  <si>
    <t>準備金繰入額</t>
  </si>
  <si>
    <t>備考</t>
  </si>
  <si>
    <t>VC2</t>
  </si>
  <si>
    <t>割当
株数</t>
  </si>
  <si>
    <t>資本政策</t>
  </si>
  <si>
    <t>出資前時価総額2億6300万円で2500万円調達予定</t>
  </si>
  <si>
    <t>出資前時価総額4億6000万円で4000万円調達予定</t>
  </si>
  <si>
    <t>創業者</t>
  </si>
  <si>
    <t>共同創業者A</t>
  </si>
  <si>
    <t>共同創業者B</t>
  </si>
  <si>
    <t>経営メンバー</t>
  </si>
  <si>
    <t>出資前時価総額5000万円で263万円調達予定</t>
  </si>
  <si>
    <t>第2回 第三者割当増資</t>
  </si>
  <si>
    <t>第3回 第三者割当増資</t>
  </si>
  <si>
    <t>SO枠</t>
  </si>
</sst>
</file>

<file path=xl/styles.xml><?xml version="1.0" encoding="utf-8"?>
<styleSheet xmlns="http://schemas.openxmlformats.org/spreadsheetml/2006/main">
  <numFmts count="29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#,##0_);[Red]\(#,##0\)"/>
    <numFmt numFmtId="183" formatCode="0.0%"/>
    <numFmt numFmtId="184" formatCode="#,##0\ &quot;千円&quot;"/>
    <numFmt numFmtId="185" formatCode="[$USD]#,##0.000_);[Red]\([$USD]#,##0.000\)"/>
    <numFmt numFmtId="186" formatCode="#,##0&quot;円&quot;;[$¥]&quot;-&quot;#,##0"/>
    <numFmt numFmtId="187" formatCode="#,##0&quot;株&quot;"/>
    <numFmt numFmtId="188" formatCode="&quot;US$&quot;#,##0.00;\-&quot;US$&quot;#,##0.00"/>
    <numFmt numFmtId="189" formatCode="#,##0.0_ "/>
    <numFmt numFmtId="190" formatCode="#,##0_ "/>
    <numFmt numFmtId="191" formatCode="&quot;¥&quot;#,##0_);[Red]\(&quot;¥&quot;#,##0\)"/>
    <numFmt numFmtId="192" formatCode="&quot;¥&quot;#,##0.0_);[Red]\(&quot;¥&quot;#,##0.0\)"/>
  </numFmts>
  <fonts count="55">
    <font>
      <sz val="11"/>
      <color indexed="8"/>
      <name val="Helvetica Neue"/>
      <family val="2"/>
    </font>
    <font>
      <sz val="10"/>
      <color indexed="9"/>
      <name val="Lucida Grande"/>
      <family val="2"/>
    </font>
    <font>
      <b/>
      <sz val="14"/>
      <color indexed="9"/>
      <name val="Lucida Grande"/>
      <family val="2"/>
    </font>
    <font>
      <sz val="12"/>
      <color indexed="9"/>
      <name val="Times New Roman Bold"/>
      <family val="1"/>
    </font>
    <font>
      <sz val="6"/>
      <name val="ＭＳ Ｐゴシック"/>
      <family val="2"/>
    </font>
    <font>
      <sz val="11"/>
      <color indexed="8"/>
      <name val="ＭＳ Ｐゴシック"/>
      <family val="2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0"/>
    </font>
    <font>
      <b/>
      <sz val="16"/>
      <color indexed="9"/>
      <name val="ＭＳ Ｐゴシック"/>
      <family val="0"/>
    </font>
    <font>
      <sz val="10"/>
      <color indexed="9"/>
      <name val="ＭＳ Ｐゴシック"/>
      <family val="3"/>
    </font>
    <font>
      <b/>
      <u val="single"/>
      <sz val="9"/>
      <color indexed="9"/>
      <name val="ＭＳ Ｐゴシック"/>
      <family val="0"/>
    </font>
    <font>
      <sz val="9"/>
      <color indexed="9"/>
      <name val="ＭＳ Ｐゴシック"/>
      <family val="0"/>
    </font>
    <font>
      <b/>
      <sz val="10"/>
      <color indexed="9"/>
      <name val="ＭＳ Ｐゴシック"/>
      <family val="3"/>
    </font>
    <font>
      <b/>
      <u val="single"/>
      <sz val="10"/>
      <color indexed="9"/>
      <name val="ＭＳ Ｐゴシック"/>
      <family val="0"/>
    </font>
    <font>
      <sz val="11"/>
      <color theme="1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12"/>
      <color indexed="9"/>
      <name val="Calibri"/>
      <family val="3"/>
    </font>
    <font>
      <sz val="12"/>
      <color indexed="9"/>
      <name val="Calibri"/>
      <family val="0"/>
    </font>
    <font>
      <b/>
      <sz val="16"/>
      <color indexed="9"/>
      <name val="Calibri"/>
      <family val="0"/>
    </font>
    <font>
      <sz val="10"/>
      <color indexed="9"/>
      <name val="Calibri"/>
      <family val="3"/>
    </font>
    <font>
      <b/>
      <u val="single"/>
      <sz val="9"/>
      <color indexed="9"/>
      <name val="Calibri"/>
      <family val="0"/>
    </font>
    <font>
      <sz val="9"/>
      <color indexed="9"/>
      <name val="Calibri"/>
      <family val="0"/>
    </font>
    <font>
      <b/>
      <sz val="10"/>
      <color indexed="9"/>
      <name val="Calibri"/>
      <family val="3"/>
    </font>
    <font>
      <b/>
      <u val="single"/>
      <sz val="10"/>
      <color indexed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9"/>
      </right>
      <top style="thin">
        <color indexed="11"/>
      </top>
      <bottom style="hair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medium">
        <color indexed="9"/>
      </left>
      <right style="thin">
        <color indexed="9"/>
      </right>
      <top style="hair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thin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thin">
        <color indexed="9"/>
      </top>
      <bottom style="hair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hair">
        <color indexed="9"/>
      </bottom>
    </border>
    <border>
      <left style="medium">
        <color indexed="9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medium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medium">
        <color indexed="9"/>
      </bottom>
    </border>
    <border>
      <left style="hair">
        <color indexed="9"/>
      </left>
      <right style="thin">
        <color indexed="9"/>
      </right>
      <top style="hair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medium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medium">
        <color indexed="9"/>
      </top>
      <bottom style="hair">
        <color indexed="9"/>
      </bottom>
    </border>
    <border>
      <left style="hair">
        <color indexed="9"/>
      </left>
      <right style="thin">
        <color indexed="9"/>
      </right>
      <top style="medium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/>
      <bottom style="hair"/>
    </border>
    <border>
      <left style="thin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/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medium">
        <color indexed="9"/>
      </left>
      <right style="thin">
        <color indexed="9"/>
      </right>
      <top style="hair">
        <color indexed="9"/>
      </top>
      <bottom style="thin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thin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thin">
        <color indexed="9"/>
      </bottom>
    </border>
    <border>
      <left style="hair">
        <color indexed="9"/>
      </left>
      <right style="thin">
        <color indexed="9"/>
      </right>
      <top style="hair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hair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 style="hair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thin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thin">
        <color indexed="9"/>
      </top>
      <bottom style="hair">
        <color indexed="9"/>
      </bottom>
    </border>
    <border>
      <left style="hair">
        <color indexed="9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thin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thin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/>
      <bottom style="thin">
        <color indexed="9"/>
      </bottom>
    </border>
    <border>
      <left style="hair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hair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hair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7" fillId="33" borderId="10" xfId="0" applyNumberFormat="1" applyFont="1" applyFill="1" applyBorder="1" applyAlignment="1">
      <alignment horizontal="left" vertical="center"/>
    </xf>
    <xf numFmtId="0" fontId="48" fillId="33" borderId="10" xfId="0" applyNumberFormat="1" applyFont="1" applyFill="1" applyBorder="1" applyAlignment="1">
      <alignment vertical="center"/>
    </xf>
    <xf numFmtId="0" fontId="49" fillId="33" borderId="10" xfId="0" applyNumberFormat="1" applyFont="1" applyFill="1" applyBorder="1" applyAlignment="1">
      <alignment vertical="center"/>
    </xf>
    <xf numFmtId="31" fontId="49" fillId="33" borderId="10" xfId="0" applyNumberFormat="1" applyFont="1" applyFill="1" applyBorder="1" applyAlignment="1">
      <alignment vertical="center"/>
    </xf>
    <xf numFmtId="0" fontId="50" fillId="33" borderId="10" xfId="0" applyNumberFormat="1" applyFont="1" applyFill="1" applyBorder="1" applyAlignment="1">
      <alignment vertical="center"/>
    </xf>
    <xf numFmtId="0" fontId="48" fillId="33" borderId="10" xfId="0" applyNumberFormat="1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vertical="center"/>
    </xf>
    <xf numFmtId="0" fontId="50" fillId="0" borderId="0" xfId="0" applyNumberFormat="1" applyFont="1" applyAlignment="1">
      <alignment/>
    </xf>
    <xf numFmtId="0" fontId="51" fillId="33" borderId="11" xfId="0" applyNumberFormat="1" applyFont="1" applyFill="1" applyBorder="1" applyAlignment="1">
      <alignment vertical="center"/>
    </xf>
    <xf numFmtId="0" fontId="52" fillId="33" borderId="12" xfId="0" applyNumberFormat="1" applyFont="1" applyFill="1" applyBorder="1" applyAlignment="1">
      <alignment horizontal="center" vertical="center"/>
    </xf>
    <xf numFmtId="14" fontId="52" fillId="33" borderId="13" xfId="0" applyNumberFormat="1" applyFont="1" applyFill="1" applyBorder="1" applyAlignment="1">
      <alignment horizontal="left" vertical="center"/>
    </xf>
    <xf numFmtId="14" fontId="52" fillId="33" borderId="14" xfId="0" applyNumberFormat="1" applyFont="1" applyFill="1" applyBorder="1" applyAlignment="1">
      <alignment horizontal="left" vertical="center"/>
    </xf>
    <xf numFmtId="0" fontId="52" fillId="33" borderId="12" xfId="0" applyNumberFormat="1" applyFont="1" applyFill="1" applyBorder="1" applyAlignment="1">
      <alignment vertical="center"/>
    </xf>
    <xf numFmtId="14" fontId="52" fillId="33" borderId="13" xfId="0" applyNumberFormat="1" applyFont="1" applyFill="1" applyBorder="1" applyAlignment="1">
      <alignment horizontal="center" vertical="center"/>
    </xf>
    <xf numFmtId="0" fontId="52" fillId="33" borderId="14" xfId="0" applyNumberFormat="1" applyFont="1" applyFill="1" applyBorder="1" applyAlignment="1">
      <alignment vertical="center"/>
    </xf>
    <xf numFmtId="14" fontId="52" fillId="33" borderId="13" xfId="0" applyNumberFormat="1" applyFont="1" applyFill="1" applyBorder="1" applyAlignment="1">
      <alignment horizontal="center" vertical="center"/>
    </xf>
    <xf numFmtId="0" fontId="52" fillId="33" borderId="13" xfId="0" applyNumberFormat="1" applyFont="1" applyFill="1" applyBorder="1" applyAlignment="1">
      <alignment vertical="center"/>
    </xf>
    <xf numFmtId="0" fontId="47" fillId="33" borderId="15" xfId="0" applyNumberFormat="1" applyFont="1" applyFill="1" applyBorder="1" applyAlignment="1">
      <alignment horizontal="center" vertical="center"/>
    </xf>
    <xf numFmtId="0" fontId="53" fillId="33" borderId="16" xfId="0" applyNumberFormat="1" applyFont="1" applyFill="1" applyBorder="1" applyAlignment="1">
      <alignment horizontal="center" vertical="center"/>
    </xf>
    <xf numFmtId="0" fontId="53" fillId="33" borderId="17" xfId="0" applyNumberFormat="1" applyFont="1" applyFill="1" applyBorder="1" applyAlignment="1">
      <alignment horizontal="center" vertical="center"/>
    </xf>
    <xf numFmtId="0" fontId="53" fillId="33" borderId="18" xfId="0" applyNumberFormat="1" applyFont="1" applyFill="1" applyBorder="1" applyAlignment="1">
      <alignment horizontal="center" vertical="center"/>
    </xf>
    <xf numFmtId="0" fontId="50" fillId="33" borderId="16" xfId="0" applyNumberFormat="1" applyFont="1" applyFill="1" applyBorder="1" applyAlignment="1">
      <alignment vertical="center"/>
    </xf>
    <xf numFmtId="0" fontId="50" fillId="33" borderId="18" xfId="0" applyNumberFormat="1" applyFont="1" applyFill="1" applyBorder="1" applyAlignment="1">
      <alignment vertical="center"/>
    </xf>
    <xf numFmtId="0" fontId="53" fillId="33" borderId="18" xfId="0" applyNumberFormat="1" applyFont="1" applyFill="1" applyBorder="1" applyAlignment="1">
      <alignment horizontal="center" vertical="center"/>
    </xf>
    <xf numFmtId="0" fontId="53" fillId="33" borderId="16" xfId="0" applyNumberFormat="1" applyFont="1" applyFill="1" applyBorder="1" applyAlignment="1">
      <alignment horizontal="center" vertical="center"/>
    </xf>
    <xf numFmtId="0" fontId="53" fillId="33" borderId="17" xfId="0" applyNumberFormat="1" applyFont="1" applyFill="1" applyBorder="1" applyAlignment="1">
      <alignment horizontal="center" vertical="center"/>
    </xf>
    <xf numFmtId="0" fontId="47" fillId="33" borderId="19" xfId="0" applyNumberFormat="1" applyFont="1" applyFill="1" applyBorder="1" applyAlignment="1">
      <alignment horizontal="center" vertical="center"/>
    </xf>
    <xf numFmtId="0" fontId="50" fillId="33" borderId="20" xfId="0" applyNumberFormat="1" applyFont="1" applyFill="1" applyBorder="1" applyAlignment="1">
      <alignment vertical="center"/>
    </xf>
    <xf numFmtId="31" fontId="50" fillId="33" borderId="21" xfId="0" applyNumberFormat="1" applyFont="1" applyFill="1" applyBorder="1" applyAlignment="1">
      <alignment horizontal="center" vertical="center"/>
    </xf>
    <xf numFmtId="0" fontId="50" fillId="33" borderId="22" xfId="0" applyNumberFormat="1" applyFont="1" applyFill="1" applyBorder="1" applyAlignment="1">
      <alignment vertical="center"/>
    </xf>
    <xf numFmtId="0" fontId="50" fillId="33" borderId="21" xfId="0" applyNumberFormat="1" applyFont="1" applyFill="1" applyBorder="1" applyAlignment="1">
      <alignment vertical="center"/>
    </xf>
    <xf numFmtId="0" fontId="50" fillId="33" borderId="23" xfId="0" applyNumberFormat="1" applyFont="1" applyFill="1" applyBorder="1" applyAlignment="1">
      <alignment horizontal="center" vertical="center"/>
    </xf>
    <xf numFmtId="0" fontId="50" fillId="33" borderId="24" xfId="0" applyNumberFormat="1" applyFont="1" applyFill="1" applyBorder="1" applyAlignment="1">
      <alignment horizontal="center" vertical="center"/>
    </xf>
    <xf numFmtId="0" fontId="50" fillId="33" borderId="25" xfId="0" applyNumberFormat="1" applyFont="1" applyFill="1" applyBorder="1" applyAlignment="1">
      <alignment horizontal="center" vertical="center"/>
    </xf>
    <xf numFmtId="0" fontId="50" fillId="33" borderId="26" xfId="0" applyNumberFormat="1" applyFont="1" applyFill="1" applyBorder="1" applyAlignment="1">
      <alignment horizontal="center" vertical="center"/>
    </xf>
    <xf numFmtId="0" fontId="50" fillId="33" borderId="27" xfId="0" applyNumberFormat="1" applyFont="1" applyFill="1" applyBorder="1" applyAlignment="1">
      <alignment horizontal="center" vertical="center"/>
    </xf>
    <xf numFmtId="0" fontId="50" fillId="33" borderId="24" xfId="0" applyNumberFormat="1" applyFont="1" applyFill="1" applyBorder="1" applyAlignment="1">
      <alignment horizontal="center" vertical="center" wrapText="1"/>
    </xf>
    <xf numFmtId="0" fontId="50" fillId="33" borderId="28" xfId="0" applyNumberFormat="1" applyFont="1" applyFill="1" applyBorder="1" applyAlignment="1">
      <alignment horizontal="center" vertical="center"/>
    </xf>
    <xf numFmtId="0" fontId="50" fillId="33" borderId="24" xfId="0" applyNumberFormat="1" applyFont="1" applyFill="1" applyBorder="1" applyAlignment="1">
      <alignment horizontal="center" vertical="center"/>
    </xf>
    <xf numFmtId="0" fontId="50" fillId="33" borderId="28" xfId="0" applyNumberFormat="1" applyFont="1" applyFill="1" applyBorder="1" applyAlignment="1">
      <alignment horizontal="center" vertical="center"/>
    </xf>
    <xf numFmtId="0" fontId="50" fillId="33" borderId="27" xfId="0" applyNumberFormat="1" applyFont="1" applyFill="1" applyBorder="1" applyAlignment="1">
      <alignment horizontal="center" vertical="center"/>
    </xf>
    <xf numFmtId="0" fontId="50" fillId="33" borderId="29" xfId="0" applyNumberFormat="1" applyFont="1" applyFill="1" applyBorder="1" applyAlignment="1">
      <alignment horizontal="center" vertical="center"/>
    </xf>
    <xf numFmtId="0" fontId="50" fillId="33" borderId="30" xfId="0" applyNumberFormat="1" applyFont="1" applyFill="1" applyBorder="1" applyAlignment="1">
      <alignment horizontal="center" vertical="center"/>
    </xf>
    <xf numFmtId="0" fontId="50" fillId="33" borderId="31" xfId="0" applyNumberFormat="1" applyFont="1" applyFill="1" applyBorder="1" applyAlignment="1">
      <alignment horizontal="center" vertical="center"/>
    </xf>
    <xf numFmtId="0" fontId="50" fillId="33" borderId="32" xfId="0" applyNumberFormat="1" applyFont="1" applyFill="1" applyBorder="1" applyAlignment="1">
      <alignment horizontal="center" vertical="center"/>
    </xf>
    <xf numFmtId="0" fontId="50" fillId="33" borderId="30" xfId="0" applyNumberFormat="1" applyFont="1" applyFill="1" applyBorder="1" applyAlignment="1">
      <alignment horizontal="center" vertical="center" wrapText="1"/>
    </xf>
    <xf numFmtId="0" fontId="50" fillId="33" borderId="33" xfId="0" applyNumberFormat="1" applyFont="1" applyFill="1" applyBorder="1" applyAlignment="1">
      <alignment horizontal="center" vertical="center"/>
    </xf>
    <xf numFmtId="182" fontId="50" fillId="33" borderId="34" xfId="0" applyNumberFormat="1" applyFont="1" applyFill="1" applyBorder="1" applyAlignment="1">
      <alignment vertical="center"/>
    </xf>
    <xf numFmtId="183" fontId="50" fillId="33" borderId="35" xfId="0" applyNumberFormat="1" applyFont="1" applyFill="1" applyBorder="1" applyAlignment="1">
      <alignment vertical="center"/>
    </xf>
    <xf numFmtId="182" fontId="50" fillId="33" borderId="35" xfId="0" applyNumberFormat="1" applyFont="1" applyFill="1" applyBorder="1" applyAlignment="1">
      <alignment vertical="center"/>
    </xf>
    <xf numFmtId="183" fontId="50" fillId="33" borderId="36" xfId="0" applyNumberFormat="1" applyFont="1" applyFill="1" applyBorder="1" applyAlignment="1">
      <alignment vertical="center"/>
    </xf>
    <xf numFmtId="182" fontId="53" fillId="33" borderId="34" xfId="0" applyNumberFormat="1" applyFont="1" applyFill="1" applyBorder="1" applyAlignment="1">
      <alignment vertical="center"/>
    </xf>
    <xf numFmtId="182" fontId="50" fillId="33" borderId="37" xfId="0" applyNumberFormat="1" applyFont="1" applyFill="1" applyBorder="1" applyAlignment="1">
      <alignment vertical="center"/>
    </xf>
    <xf numFmtId="183" fontId="50" fillId="33" borderId="34" xfId="0" applyNumberFormat="1" applyFont="1" applyFill="1" applyBorder="1" applyAlignment="1">
      <alignment vertical="center"/>
    </xf>
    <xf numFmtId="0" fontId="50" fillId="33" borderId="19" xfId="0" applyNumberFormat="1" applyFont="1" applyFill="1" applyBorder="1" applyAlignment="1">
      <alignment horizontal="center" vertical="center"/>
    </xf>
    <xf numFmtId="182" fontId="50" fillId="33" borderId="38" xfId="0" applyNumberFormat="1" applyFont="1" applyFill="1" applyBorder="1" applyAlignment="1">
      <alignment vertical="center"/>
    </xf>
    <xf numFmtId="183" fontId="50" fillId="33" borderId="39" xfId="0" applyNumberFormat="1" applyFont="1" applyFill="1" applyBorder="1" applyAlignment="1">
      <alignment vertical="center"/>
    </xf>
    <xf numFmtId="182" fontId="50" fillId="33" borderId="39" xfId="0" applyNumberFormat="1" applyFont="1" applyFill="1" applyBorder="1" applyAlignment="1">
      <alignment vertical="center"/>
    </xf>
    <xf numFmtId="183" fontId="50" fillId="33" borderId="40" xfId="0" applyNumberFormat="1" applyFont="1" applyFill="1" applyBorder="1" applyAlignment="1">
      <alignment vertical="center"/>
    </xf>
    <xf numFmtId="182" fontId="50" fillId="33" borderId="41" xfId="0" applyNumberFormat="1" applyFont="1" applyFill="1" applyBorder="1" applyAlignment="1">
      <alignment vertical="center"/>
    </xf>
    <xf numFmtId="182" fontId="50" fillId="33" borderId="42" xfId="0" applyNumberFormat="1" applyFont="1" applyFill="1" applyBorder="1" applyAlignment="1">
      <alignment vertical="center"/>
    </xf>
    <xf numFmtId="182" fontId="50" fillId="33" borderId="43" xfId="0" applyNumberFormat="1" applyFont="1" applyFill="1" applyBorder="1" applyAlignment="1">
      <alignment vertical="center"/>
    </xf>
    <xf numFmtId="182" fontId="53" fillId="33" borderId="38" xfId="0" applyNumberFormat="1" applyFont="1" applyFill="1" applyBorder="1" applyAlignment="1">
      <alignment vertical="center"/>
    </xf>
    <xf numFmtId="183" fontId="50" fillId="33" borderId="38" xfId="0" applyNumberFormat="1" applyFont="1" applyFill="1" applyBorder="1" applyAlignment="1">
      <alignment vertical="center"/>
    </xf>
    <xf numFmtId="182" fontId="50" fillId="33" borderId="44" xfId="0" applyNumberFormat="1" applyFont="1" applyFill="1" applyBorder="1" applyAlignment="1">
      <alignment vertical="center"/>
    </xf>
    <xf numFmtId="182" fontId="50" fillId="33" borderId="45" xfId="0" applyNumberFormat="1" applyFont="1" applyFill="1" applyBorder="1" applyAlignment="1">
      <alignment vertical="center"/>
    </xf>
    <xf numFmtId="0" fontId="50" fillId="33" borderId="46" xfId="0" applyNumberFormat="1" applyFont="1" applyFill="1" applyBorder="1" applyAlignment="1">
      <alignment horizontal="center" vertical="center"/>
    </xf>
    <xf numFmtId="182" fontId="50" fillId="33" borderId="47" xfId="0" applyNumberFormat="1" applyFont="1" applyFill="1" applyBorder="1" applyAlignment="1">
      <alignment vertical="center"/>
    </xf>
    <xf numFmtId="183" fontId="50" fillId="33" borderId="48" xfId="0" applyNumberFormat="1" applyFont="1" applyFill="1" applyBorder="1" applyAlignment="1">
      <alignment vertical="center"/>
    </xf>
    <xf numFmtId="182" fontId="50" fillId="33" borderId="48" xfId="0" applyNumberFormat="1" applyFont="1" applyFill="1" applyBorder="1" applyAlignment="1">
      <alignment vertical="center"/>
    </xf>
    <xf numFmtId="183" fontId="50" fillId="33" borderId="49" xfId="0" applyNumberFormat="1" applyFont="1" applyFill="1" applyBorder="1" applyAlignment="1">
      <alignment vertical="center"/>
    </xf>
    <xf numFmtId="183" fontId="50" fillId="33" borderId="47" xfId="0" applyNumberFormat="1" applyFont="1" applyFill="1" applyBorder="1" applyAlignment="1">
      <alignment vertical="center"/>
    </xf>
    <xf numFmtId="0" fontId="50" fillId="33" borderId="50" xfId="0" applyNumberFormat="1" applyFont="1" applyFill="1" applyBorder="1" applyAlignment="1">
      <alignment horizontal="center" vertical="center"/>
    </xf>
    <xf numFmtId="182" fontId="53" fillId="33" borderId="51" xfId="0" applyNumberFormat="1" applyFont="1" applyFill="1" applyBorder="1" applyAlignment="1">
      <alignment vertical="center"/>
    </xf>
    <xf numFmtId="183" fontId="50" fillId="33" borderId="52" xfId="0" applyNumberFormat="1" applyFont="1" applyFill="1" applyBorder="1" applyAlignment="1">
      <alignment vertical="center"/>
    </xf>
    <xf numFmtId="182" fontId="50" fillId="33" borderId="52" xfId="0" applyNumberFormat="1" applyFont="1" applyFill="1" applyBorder="1" applyAlignment="1">
      <alignment vertical="center"/>
    </xf>
    <xf numFmtId="183" fontId="50" fillId="33" borderId="53" xfId="0" applyNumberFormat="1" applyFont="1" applyFill="1" applyBorder="1" applyAlignment="1">
      <alignment vertical="center"/>
    </xf>
    <xf numFmtId="182" fontId="50" fillId="33" borderId="51" xfId="0" applyNumberFormat="1" applyFont="1" applyFill="1" applyBorder="1" applyAlignment="1">
      <alignment vertical="center"/>
    </xf>
    <xf numFmtId="183" fontId="50" fillId="33" borderId="51" xfId="0" applyNumberFormat="1" applyFont="1" applyFill="1" applyBorder="1" applyAlignment="1">
      <alignment vertical="center"/>
    </xf>
    <xf numFmtId="0" fontId="50" fillId="33" borderId="54" xfId="0" applyNumberFormat="1" applyFont="1" applyFill="1" applyBorder="1" applyAlignment="1">
      <alignment horizontal="center" vertical="center"/>
    </xf>
    <xf numFmtId="182" fontId="50" fillId="33" borderId="55" xfId="0" applyNumberFormat="1" applyFont="1" applyFill="1" applyBorder="1" applyAlignment="1">
      <alignment vertical="center"/>
    </xf>
    <xf numFmtId="183" fontId="50" fillId="33" borderId="56" xfId="0" applyNumberFormat="1" applyFont="1" applyFill="1" applyBorder="1" applyAlignment="1">
      <alignment vertical="center"/>
    </xf>
    <xf numFmtId="182" fontId="50" fillId="33" borderId="56" xfId="0" applyNumberFormat="1" applyFont="1" applyFill="1" applyBorder="1" applyAlignment="1">
      <alignment vertical="center"/>
    </xf>
    <xf numFmtId="183" fontId="50" fillId="33" borderId="57" xfId="0" applyNumberFormat="1" applyFont="1" applyFill="1" applyBorder="1" applyAlignment="1">
      <alignment vertical="center"/>
    </xf>
    <xf numFmtId="182" fontId="50" fillId="33" borderId="58" xfId="0" applyNumberFormat="1" applyFont="1" applyFill="1" applyBorder="1" applyAlignment="1">
      <alignment vertical="center"/>
    </xf>
    <xf numFmtId="182" fontId="50" fillId="33" borderId="59" xfId="0" applyNumberFormat="1" applyFont="1" applyFill="1" applyBorder="1" applyAlignment="1">
      <alignment vertical="center"/>
    </xf>
    <xf numFmtId="183" fontId="50" fillId="33" borderId="55" xfId="0" applyNumberFormat="1" applyFont="1" applyFill="1" applyBorder="1" applyAlignment="1">
      <alignment vertical="center"/>
    </xf>
    <xf numFmtId="10" fontId="50" fillId="33" borderId="39" xfId="0" applyNumberFormat="1" applyFont="1" applyFill="1" applyBorder="1" applyAlignment="1">
      <alignment vertical="center"/>
    </xf>
    <xf numFmtId="182" fontId="50" fillId="33" borderId="60" xfId="0" applyNumberFormat="1" applyFont="1" applyFill="1" applyBorder="1" applyAlignment="1">
      <alignment vertical="center"/>
    </xf>
    <xf numFmtId="183" fontId="50" fillId="33" borderId="61" xfId="0" applyNumberFormat="1" applyFont="1" applyFill="1" applyBorder="1" applyAlignment="1">
      <alignment vertical="center"/>
    </xf>
    <xf numFmtId="183" fontId="50" fillId="33" borderId="62" xfId="0" applyNumberFormat="1" applyFont="1" applyFill="1" applyBorder="1" applyAlignment="1">
      <alignment vertical="center"/>
    </xf>
    <xf numFmtId="182" fontId="50" fillId="33" borderId="63" xfId="0" applyNumberFormat="1" applyFont="1" applyFill="1" applyBorder="1" applyAlignment="1">
      <alignment vertical="center"/>
    </xf>
    <xf numFmtId="10" fontId="50" fillId="33" borderId="53" xfId="0" applyNumberFormat="1" applyFont="1" applyFill="1" applyBorder="1" applyAlignment="1">
      <alignment vertical="center"/>
    </xf>
    <xf numFmtId="0" fontId="50" fillId="33" borderId="24" xfId="0" applyNumberFormat="1" applyFont="1" applyFill="1" applyBorder="1" applyAlignment="1">
      <alignment vertical="center"/>
    </xf>
    <xf numFmtId="0" fontId="50" fillId="33" borderId="28" xfId="0" applyNumberFormat="1" applyFont="1" applyFill="1" applyBorder="1" applyAlignment="1">
      <alignment vertical="center"/>
    </xf>
    <xf numFmtId="0" fontId="50" fillId="33" borderId="27" xfId="0" applyNumberFormat="1" applyFont="1" applyFill="1" applyBorder="1" applyAlignment="1">
      <alignment vertical="center"/>
    </xf>
    <xf numFmtId="9" fontId="50" fillId="33" borderId="24" xfId="0" applyNumberFormat="1" applyFont="1" applyFill="1" applyBorder="1" applyAlignment="1">
      <alignment vertical="center"/>
    </xf>
    <xf numFmtId="0" fontId="50" fillId="33" borderId="19" xfId="0" applyNumberFormat="1" applyFont="1" applyFill="1" applyBorder="1" applyAlignment="1">
      <alignment horizontal="right" vertical="center"/>
    </xf>
    <xf numFmtId="0" fontId="50" fillId="33" borderId="42" xfId="0" applyNumberFormat="1" applyFont="1" applyFill="1" applyBorder="1" applyAlignment="1">
      <alignment vertical="center"/>
    </xf>
    <xf numFmtId="191" fontId="50" fillId="33" borderId="64" xfId="0" applyNumberFormat="1" applyFont="1" applyFill="1" applyBorder="1" applyAlignment="1">
      <alignment horizontal="right" vertical="center"/>
    </xf>
    <xf numFmtId="0" fontId="50" fillId="33" borderId="65" xfId="0" applyNumberFormat="1" applyFont="1" applyFill="1" applyBorder="1" applyAlignment="1">
      <alignment vertical="center"/>
    </xf>
    <xf numFmtId="0" fontId="50" fillId="33" borderId="64" xfId="0" applyNumberFormat="1" applyFont="1" applyFill="1" applyBorder="1" applyAlignment="1">
      <alignment vertical="center"/>
    </xf>
    <xf numFmtId="0" fontId="50" fillId="33" borderId="66" xfId="0" applyNumberFormat="1" applyFont="1" applyFill="1" applyBorder="1" applyAlignment="1">
      <alignment vertical="center"/>
    </xf>
    <xf numFmtId="0" fontId="50" fillId="33" borderId="67" xfId="0" applyNumberFormat="1" applyFont="1" applyFill="1" applyBorder="1" applyAlignment="1">
      <alignment vertical="center"/>
    </xf>
    <xf numFmtId="191" fontId="50" fillId="33" borderId="68" xfId="0" applyNumberFormat="1" applyFont="1" applyFill="1" applyBorder="1" applyAlignment="1">
      <alignment horizontal="center" vertical="center"/>
    </xf>
    <xf numFmtId="191" fontId="50" fillId="33" borderId="67" xfId="0" applyNumberFormat="1" applyFont="1" applyFill="1" applyBorder="1" applyAlignment="1">
      <alignment horizontal="center" vertical="center"/>
    </xf>
    <xf numFmtId="184" fontId="50" fillId="33" borderId="68" xfId="0" applyNumberFormat="1" applyFont="1" applyFill="1" applyBorder="1" applyAlignment="1">
      <alignment horizontal="center" vertical="center"/>
    </xf>
    <xf numFmtId="184" fontId="50" fillId="33" borderId="67" xfId="0" applyNumberFormat="1" applyFont="1" applyFill="1" applyBorder="1" applyAlignment="1">
      <alignment horizontal="center" vertical="center"/>
    </xf>
    <xf numFmtId="176" fontId="50" fillId="33" borderId="64" xfId="0" applyNumberFormat="1" applyFont="1" applyFill="1" applyBorder="1" applyAlignment="1">
      <alignment horizontal="right" vertical="center"/>
    </xf>
    <xf numFmtId="182" fontId="50" fillId="33" borderId="64" xfId="0" applyNumberFormat="1" applyFont="1" applyFill="1" applyBorder="1" applyAlignment="1">
      <alignment vertical="center"/>
    </xf>
    <xf numFmtId="187" fontId="50" fillId="33" borderId="64" xfId="0" applyNumberFormat="1" applyFont="1" applyFill="1" applyBorder="1" applyAlignment="1">
      <alignment horizontal="right" vertical="center"/>
    </xf>
    <xf numFmtId="184" fontId="50" fillId="33" borderId="64" xfId="0" applyNumberFormat="1" applyFont="1" applyFill="1" applyBorder="1" applyAlignment="1">
      <alignment horizontal="right" vertical="center"/>
    </xf>
    <xf numFmtId="0" fontId="50" fillId="33" borderId="69" xfId="0" applyNumberFormat="1" applyFont="1" applyFill="1" applyBorder="1" applyAlignment="1">
      <alignment vertical="center"/>
    </xf>
    <xf numFmtId="0" fontId="54" fillId="33" borderId="46" xfId="0" applyNumberFormat="1" applyFont="1" applyFill="1" applyBorder="1" applyAlignment="1">
      <alignment horizontal="right" vertical="center"/>
    </xf>
    <xf numFmtId="0" fontId="50" fillId="33" borderId="70" xfId="0" applyNumberFormat="1" applyFont="1" applyFill="1" applyBorder="1" applyAlignment="1">
      <alignment vertical="center"/>
    </xf>
    <xf numFmtId="0" fontId="50" fillId="33" borderId="71" xfId="0" applyNumberFormat="1" applyFont="1" applyFill="1" applyBorder="1" applyAlignment="1">
      <alignment vertical="center"/>
    </xf>
    <xf numFmtId="0" fontId="50" fillId="33" borderId="72" xfId="0" applyNumberFormat="1" applyFont="1" applyFill="1" applyBorder="1" applyAlignment="1">
      <alignment vertical="center"/>
    </xf>
    <xf numFmtId="0" fontId="50" fillId="33" borderId="70" xfId="0" applyNumberFormat="1" applyFont="1" applyFill="1" applyBorder="1" applyAlignment="1">
      <alignment horizontal="right" vertical="center"/>
    </xf>
    <xf numFmtId="182" fontId="50" fillId="33" borderId="71" xfId="0" applyNumberFormat="1" applyFont="1" applyFill="1" applyBorder="1" applyAlignment="1">
      <alignment horizontal="right" vertical="center"/>
    </xf>
    <xf numFmtId="0" fontId="50" fillId="33" borderId="71" xfId="0" applyNumberFormat="1" applyFont="1" applyFill="1" applyBorder="1" applyAlignment="1">
      <alignment horizontal="right" vertical="center"/>
    </xf>
    <xf numFmtId="0" fontId="50" fillId="33" borderId="73" xfId="0" applyNumberFormat="1" applyFont="1" applyFill="1" applyBorder="1" applyAlignment="1">
      <alignment horizontal="center" vertical="center"/>
    </xf>
    <xf numFmtId="0" fontId="50" fillId="33" borderId="74" xfId="0" applyNumberFormat="1" applyFont="1" applyFill="1" applyBorder="1" applyAlignment="1">
      <alignment vertical="center"/>
    </xf>
    <xf numFmtId="0" fontId="50" fillId="33" borderId="75" xfId="0" applyNumberFormat="1" applyFont="1" applyFill="1" applyBorder="1" applyAlignment="1">
      <alignment vertical="center"/>
    </xf>
    <xf numFmtId="0" fontId="50" fillId="33" borderId="76" xfId="0" applyNumberFormat="1" applyFont="1" applyFill="1" applyBorder="1" applyAlignment="1">
      <alignment vertical="center"/>
    </xf>
    <xf numFmtId="3" fontId="50" fillId="33" borderId="75" xfId="0" applyNumberFormat="1" applyFont="1" applyFill="1" applyBorder="1" applyAlignment="1">
      <alignment vertical="center"/>
    </xf>
    <xf numFmtId="0" fontId="50" fillId="33" borderId="77" xfId="0" applyNumberFormat="1" applyFont="1" applyFill="1" applyBorder="1" applyAlignment="1">
      <alignment horizontal="center" vertical="center"/>
    </xf>
    <xf numFmtId="0" fontId="50" fillId="33" borderId="17" xfId="0" applyNumberFormat="1" applyFont="1" applyFill="1" applyBorder="1" applyAlignment="1">
      <alignment vertical="center"/>
    </xf>
    <xf numFmtId="3" fontId="50" fillId="33" borderId="17" xfId="0" applyNumberFormat="1" applyFont="1" applyFill="1" applyBorder="1" applyAlignment="1">
      <alignment vertical="center"/>
    </xf>
    <xf numFmtId="0" fontId="50" fillId="33" borderId="16" xfId="0" applyNumberFormat="1" applyFont="1" applyFill="1" applyBorder="1" applyAlignment="1">
      <alignment horizontal="left" vertical="center"/>
    </xf>
    <xf numFmtId="9" fontId="50" fillId="33" borderId="18" xfId="0" applyNumberFormat="1" applyFont="1" applyFill="1" applyBorder="1" applyAlignment="1">
      <alignment horizontal="center" vertical="center"/>
    </xf>
    <xf numFmtId="183" fontId="50" fillId="33" borderId="17" xfId="0" applyNumberFormat="1" applyFont="1" applyFill="1" applyBorder="1" applyAlignment="1">
      <alignment vertical="center"/>
    </xf>
    <xf numFmtId="0" fontId="50" fillId="33" borderId="29" xfId="0" applyNumberFormat="1" applyFont="1" applyFill="1" applyBorder="1" applyAlignment="1">
      <alignment horizontal="right" vertical="center"/>
    </xf>
    <xf numFmtId="0" fontId="50" fillId="33" borderId="78" xfId="0" applyNumberFormat="1" applyFont="1" applyFill="1" applyBorder="1" applyAlignment="1">
      <alignment vertical="center"/>
    </xf>
    <xf numFmtId="0" fontId="50" fillId="33" borderId="79" xfId="0" applyNumberFormat="1" applyFont="1" applyFill="1" applyBorder="1" applyAlignment="1">
      <alignment vertical="center"/>
    </xf>
    <xf numFmtId="0" fontId="50" fillId="33" borderId="10" xfId="0" applyNumberFormat="1" applyFont="1" applyFill="1" applyBorder="1" applyAlignment="1">
      <alignment horizontal="right" vertical="center"/>
    </xf>
    <xf numFmtId="0" fontId="50" fillId="33" borderId="10" xfId="0" applyNumberFormat="1" applyFont="1" applyFill="1" applyBorder="1" applyAlignment="1">
      <alignment horizontal="right" vertical="center"/>
    </xf>
    <xf numFmtId="0" fontId="52" fillId="33" borderId="13" xfId="0" applyNumberFormat="1" applyFont="1" applyFill="1" applyBorder="1" applyAlignment="1">
      <alignment horizontal="left" vertical="center"/>
    </xf>
    <xf numFmtId="0" fontId="50" fillId="33" borderId="13" xfId="0" applyNumberFormat="1" applyFont="1" applyFill="1" applyBorder="1" applyAlignment="1">
      <alignment/>
    </xf>
    <xf numFmtId="0" fontId="52" fillId="33" borderId="17" xfId="0" applyNumberFormat="1" applyFont="1" applyFill="1" applyBorder="1" applyAlignment="1">
      <alignment vertical="center"/>
    </xf>
    <xf numFmtId="0" fontId="50" fillId="33" borderId="17" xfId="0" applyNumberFormat="1" applyFont="1" applyFill="1" applyBorder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showGridLines="0" tabSelected="1" zoomScale="90" zoomScaleNormal="90" workbookViewId="0" topLeftCell="A1">
      <pane xSplit="1" topLeftCell="B1" activePane="topRight" state="frozen"/>
      <selection pane="topLeft" activeCell="A2" sqref="A2"/>
      <selection pane="topRight" activeCell="B3" sqref="B3:E3"/>
    </sheetView>
  </sheetViews>
  <sheetFormatPr defaultColWidth="10.296875" defaultRowHeight="19.5" customHeight="1"/>
  <cols>
    <col min="1" max="1" width="13.69921875" style="8" customWidth="1"/>
    <col min="2" max="2" width="7.296875" style="8" customWidth="1"/>
    <col min="3" max="3" width="6.59765625" style="8" customWidth="1"/>
    <col min="4" max="4" width="7.59765625" style="8" customWidth="1"/>
    <col min="5" max="5" width="7.69921875" style="8" customWidth="1"/>
    <col min="6" max="6" width="7" style="8" customWidth="1"/>
    <col min="7" max="7" width="7.69921875" style="8" customWidth="1"/>
    <col min="8" max="8" width="6.8984375" style="8" customWidth="1"/>
    <col min="9" max="9" width="7.3984375" style="8" customWidth="1"/>
    <col min="10" max="10" width="6.3984375" style="8" customWidth="1"/>
    <col min="11" max="11" width="6" style="8" customWidth="1"/>
    <col min="12" max="12" width="7.69921875" style="8" customWidth="1"/>
    <col min="13" max="13" width="7.09765625" style="8" customWidth="1"/>
    <col min="14" max="15" width="7.59765625" style="8" customWidth="1"/>
    <col min="16" max="16" width="6.69921875" style="8" customWidth="1"/>
    <col min="17" max="17" width="7.69921875" style="8" customWidth="1"/>
    <col min="18" max="18" width="7.296875" style="8" customWidth="1"/>
    <col min="19" max="19" width="7.8984375" style="8" customWidth="1"/>
    <col min="20" max="21" width="7.3984375" style="8" customWidth="1"/>
    <col min="22" max="22" width="9.59765625" style="8" customWidth="1"/>
    <col min="23" max="23" width="6.3984375" style="8" customWidth="1"/>
    <col min="24" max="24" width="9.59765625" style="8" customWidth="1"/>
    <col min="25" max="25" width="7.09765625" style="8" customWidth="1"/>
    <col min="26" max="30" width="5.8984375" style="8" customWidth="1"/>
    <col min="31" max="16384" width="10.296875" style="8" customWidth="1"/>
  </cols>
  <sheetData>
    <row r="1" spans="1:30" ht="24" customHeight="1" thickBot="1">
      <c r="A1" s="1" t="s">
        <v>23</v>
      </c>
      <c r="B1" s="2"/>
      <c r="C1" s="3"/>
      <c r="D1" s="3"/>
      <c r="E1" s="2"/>
      <c r="F1" s="4"/>
      <c r="G1" s="2"/>
      <c r="H1" s="5"/>
      <c r="I1" s="2"/>
      <c r="J1" s="2"/>
      <c r="K1" s="6"/>
      <c r="L1" s="6"/>
      <c r="M1" s="6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4.25" customHeight="1">
      <c r="A2" s="9"/>
      <c r="B2" s="10"/>
      <c r="C2" s="11"/>
      <c r="D2" s="11"/>
      <c r="E2" s="12"/>
      <c r="F2" s="13"/>
      <c r="G2" s="14"/>
      <c r="H2" s="14"/>
      <c r="I2" s="14"/>
      <c r="J2" s="15"/>
      <c r="K2" s="13"/>
      <c r="L2" s="16"/>
      <c r="M2" s="16"/>
      <c r="N2" s="16"/>
      <c r="O2" s="15"/>
      <c r="P2" s="13"/>
      <c r="Q2" s="16"/>
      <c r="R2" s="16"/>
      <c r="S2" s="16"/>
      <c r="T2" s="15"/>
      <c r="U2" s="13"/>
      <c r="V2" s="16"/>
      <c r="W2" s="16"/>
      <c r="X2" s="16"/>
      <c r="Y2" s="15"/>
      <c r="Z2" s="13"/>
      <c r="AA2" s="17"/>
      <c r="AB2" s="17"/>
      <c r="AC2" s="17"/>
      <c r="AD2" s="15"/>
    </row>
    <row r="3" spans="1:30" ht="14.25" customHeight="1">
      <c r="A3" s="18"/>
      <c r="B3" s="19" t="s">
        <v>0</v>
      </c>
      <c r="C3" s="20"/>
      <c r="D3" s="20"/>
      <c r="E3" s="21"/>
      <c r="F3" s="22"/>
      <c r="G3" s="20" t="s">
        <v>1</v>
      </c>
      <c r="H3" s="20"/>
      <c r="I3" s="20"/>
      <c r="J3" s="23"/>
      <c r="K3" s="19" t="s">
        <v>2</v>
      </c>
      <c r="L3" s="20"/>
      <c r="M3" s="20"/>
      <c r="N3" s="20"/>
      <c r="O3" s="21"/>
      <c r="P3" s="22"/>
      <c r="Q3" s="20" t="s">
        <v>31</v>
      </c>
      <c r="R3" s="20"/>
      <c r="S3" s="20"/>
      <c r="T3" s="24"/>
      <c r="U3" s="22"/>
      <c r="V3" s="20" t="s">
        <v>32</v>
      </c>
      <c r="W3" s="20"/>
      <c r="X3" s="20"/>
      <c r="Y3" s="24"/>
      <c r="Z3" s="25"/>
      <c r="AA3" s="26"/>
      <c r="AB3" s="26"/>
      <c r="AC3" s="26"/>
      <c r="AD3" s="24"/>
    </row>
    <row r="4" spans="1:30" ht="14.25" customHeight="1">
      <c r="A4" s="27"/>
      <c r="B4" s="28"/>
      <c r="C4" s="29">
        <v>41730</v>
      </c>
      <c r="D4" s="29"/>
      <c r="E4" s="30"/>
      <c r="F4" s="28"/>
      <c r="G4" s="29">
        <v>41760</v>
      </c>
      <c r="H4" s="29"/>
      <c r="I4" s="29"/>
      <c r="J4" s="30"/>
      <c r="K4" s="28"/>
      <c r="L4" s="29">
        <v>41821</v>
      </c>
      <c r="M4" s="29"/>
      <c r="N4" s="29"/>
      <c r="O4" s="30"/>
      <c r="P4" s="28"/>
      <c r="Q4" s="29">
        <v>42035</v>
      </c>
      <c r="R4" s="29"/>
      <c r="S4" s="29"/>
      <c r="T4" s="30"/>
      <c r="U4" s="28"/>
      <c r="V4" s="29">
        <v>42216</v>
      </c>
      <c r="W4" s="29"/>
      <c r="X4" s="29"/>
      <c r="Y4" s="30"/>
      <c r="Z4" s="28"/>
      <c r="AA4" s="31"/>
      <c r="AB4" s="31"/>
      <c r="AC4" s="31"/>
      <c r="AD4" s="30"/>
    </row>
    <row r="5" spans="1:30" ht="14.25" customHeight="1">
      <c r="A5" s="32"/>
      <c r="B5" s="33" t="s">
        <v>3</v>
      </c>
      <c r="C5" s="34"/>
      <c r="D5" s="35" t="s">
        <v>4</v>
      </c>
      <c r="E5" s="36"/>
      <c r="F5" s="37" t="s">
        <v>22</v>
      </c>
      <c r="G5" s="35" t="s">
        <v>3</v>
      </c>
      <c r="H5" s="34"/>
      <c r="I5" s="35" t="s">
        <v>4</v>
      </c>
      <c r="J5" s="36"/>
      <c r="K5" s="37" t="s">
        <v>22</v>
      </c>
      <c r="L5" s="35" t="s">
        <v>3</v>
      </c>
      <c r="M5" s="34"/>
      <c r="N5" s="35" t="s">
        <v>4</v>
      </c>
      <c r="O5" s="36"/>
      <c r="P5" s="37" t="s">
        <v>22</v>
      </c>
      <c r="Q5" s="38" t="s">
        <v>3</v>
      </c>
      <c r="R5" s="38"/>
      <c r="S5" s="38" t="s">
        <v>4</v>
      </c>
      <c r="T5" s="36"/>
      <c r="U5" s="37" t="s">
        <v>5</v>
      </c>
      <c r="V5" s="38" t="s">
        <v>3</v>
      </c>
      <c r="W5" s="38"/>
      <c r="X5" s="38" t="s">
        <v>4</v>
      </c>
      <c r="Y5" s="36"/>
      <c r="Z5" s="39"/>
      <c r="AA5" s="40"/>
      <c r="AB5" s="40"/>
      <c r="AC5" s="40"/>
      <c r="AD5" s="41"/>
    </row>
    <row r="6" spans="1:30" ht="14.25" customHeight="1" thickBot="1">
      <c r="A6" s="42" t="s">
        <v>6</v>
      </c>
      <c r="B6" s="43" t="s">
        <v>7</v>
      </c>
      <c r="C6" s="44" t="s">
        <v>8</v>
      </c>
      <c r="D6" s="44" t="s">
        <v>7</v>
      </c>
      <c r="E6" s="45" t="s">
        <v>8</v>
      </c>
      <c r="F6" s="46"/>
      <c r="G6" s="44" t="s">
        <v>7</v>
      </c>
      <c r="H6" s="44" t="s">
        <v>8</v>
      </c>
      <c r="I6" s="44" t="s">
        <v>7</v>
      </c>
      <c r="J6" s="45" t="s">
        <v>8</v>
      </c>
      <c r="K6" s="46"/>
      <c r="L6" s="44" t="s">
        <v>7</v>
      </c>
      <c r="M6" s="44" t="s">
        <v>8</v>
      </c>
      <c r="N6" s="44" t="s">
        <v>7</v>
      </c>
      <c r="O6" s="45" t="s">
        <v>8</v>
      </c>
      <c r="P6" s="46"/>
      <c r="Q6" s="44" t="s">
        <v>7</v>
      </c>
      <c r="R6" s="44" t="s">
        <v>8</v>
      </c>
      <c r="S6" s="44" t="s">
        <v>7</v>
      </c>
      <c r="T6" s="45" t="s">
        <v>8</v>
      </c>
      <c r="U6" s="46"/>
      <c r="V6" s="44" t="s">
        <v>7</v>
      </c>
      <c r="W6" s="44" t="s">
        <v>8</v>
      </c>
      <c r="X6" s="44" t="s">
        <v>7</v>
      </c>
      <c r="Y6" s="45" t="s">
        <v>8</v>
      </c>
      <c r="Z6" s="43"/>
      <c r="AA6" s="44"/>
      <c r="AB6" s="44"/>
      <c r="AC6" s="44"/>
      <c r="AD6" s="45"/>
    </row>
    <row r="7" spans="1:30" ht="14.25" customHeight="1">
      <c r="A7" s="47" t="s">
        <v>26</v>
      </c>
      <c r="B7" s="48">
        <v>45000</v>
      </c>
      <c r="C7" s="49">
        <f>B7/B$16</f>
        <v>0.9</v>
      </c>
      <c r="D7" s="50">
        <f>B7</f>
        <v>45000</v>
      </c>
      <c r="E7" s="51">
        <f>C7</f>
        <v>0.9</v>
      </c>
      <c r="F7" s="52">
        <v>-500</v>
      </c>
      <c r="G7" s="53">
        <f>B7+F7</f>
        <v>44500</v>
      </c>
      <c r="H7" s="49">
        <f>G7/G$21</f>
        <v>0.89</v>
      </c>
      <c r="I7" s="50">
        <f>G7</f>
        <v>44500</v>
      </c>
      <c r="J7" s="51">
        <f>I7/I$21</f>
        <v>0.89</v>
      </c>
      <c r="K7" s="52"/>
      <c r="L7" s="50">
        <f>G7</f>
        <v>44500</v>
      </c>
      <c r="M7" s="49">
        <f>L7/L$21</f>
        <v>0.8455093006023067</v>
      </c>
      <c r="N7" s="50">
        <f>L7</f>
        <v>44500</v>
      </c>
      <c r="O7" s="51">
        <f>N7/N$21</f>
        <v>0.8455093006023067</v>
      </c>
      <c r="P7" s="52"/>
      <c r="Q7" s="50">
        <f>L7+P7</f>
        <v>44500</v>
      </c>
      <c r="R7" s="49">
        <f>Q7/Q$21</f>
        <v>0.7721538755183842</v>
      </c>
      <c r="S7" s="50">
        <f>N7+P7</f>
        <v>44500</v>
      </c>
      <c r="T7" s="51">
        <f>S7/S$21</f>
        <v>0.7721538755183842</v>
      </c>
      <c r="U7" s="52"/>
      <c r="V7" s="50">
        <f>Q7+U7</f>
        <v>44500</v>
      </c>
      <c r="W7" s="49">
        <f>V7/V$21</f>
        <v>0.7105107694272804</v>
      </c>
      <c r="X7" s="50">
        <f>S7+U7</f>
        <v>44500</v>
      </c>
      <c r="Y7" s="51">
        <f>X7/X$21</f>
        <v>0.7105107694272804</v>
      </c>
      <c r="Z7" s="54"/>
      <c r="AA7" s="49"/>
      <c r="AB7" s="49"/>
      <c r="AC7" s="49"/>
      <c r="AD7" s="51"/>
    </row>
    <row r="8" spans="1:30" ht="14.25" customHeight="1">
      <c r="A8" s="55" t="s">
        <v>27</v>
      </c>
      <c r="B8" s="56">
        <v>5000</v>
      </c>
      <c r="C8" s="57">
        <f>B8/B$16</f>
        <v>0.1</v>
      </c>
      <c r="D8" s="58">
        <f>B8</f>
        <v>5000</v>
      </c>
      <c r="E8" s="59">
        <f>C8</f>
        <v>0.1</v>
      </c>
      <c r="F8" s="56"/>
      <c r="G8" s="60">
        <f>B8+F8</f>
        <v>5000</v>
      </c>
      <c r="H8" s="57">
        <f>G8/G$21</f>
        <v>0.1</v>
      </c>
      <c r="I8" s="58">
        <f>G8</f>
        <v>5000</v>
      </c>
      <c r="J8" s="59">
        <f>I8/I$21</f>
        <v>0.1</v>
      </c>
      <c r="K8" s="61"/>
      <c r="L8" s="62">
        <f>G8</f>
        <v>5000</v>
      </c>
      <c r="M8" s="57">
        <f>L8/L$21</f>
        <v>0.09500104501149513</v>
      </c>
      <c r="N8" s="58">
        <f>L8</f>
        <v>5000</v>
      </c>
      <c r="O8" s="59">
        <f>N8/N$21</f>
        <v>0.09500104501149513</v>
      </c>
      <c r="P8" s="63"/>
      <c r="Q8" s="58">
        <f>L8+P8</f>
        <v>5000</v>
      </c>
      <c r="R8" s="57">
        <f>Q8/Q$21</f>
        <v>0.08675886241779598</v>
      </c>
      <c r="S8" s="58">
        <f>N8+P8</f>
        <v>5000</v>
      </c>
      <c r="T8" s="59">
        <f>S8/S$21</f>
        <v>0.08675886241779598</v>
      </c>
      <c r="U8" s="63"/>
      <c r="V8" s="58">
        <f>Q8+U8</f>
        <v>5000</v>
      </c>
      <c r="W8" s="57">
        <f>V8/V$21</f>
        <v>0.07983267072216634</v>
      </c>
      <c r="X8" s="58">
        <f>S8+U8</f>
        <v>5000</v>
      </c>
      <c r="Y8" s="59">
        <f>X8/X$21</f>
        <v>0.07983267072216634</v>
      </c>
      <c r="Z8" s="64"/>
      <c r="AA8" s="57"/>
      <c r="AB8" s="57"/>
      <c r="AC8" s="57"/>
      <c r="AD8" s="59"/>
    </row>
    <row r="9" spans="1:30" ht="14.25" customHeight="1">
      <c r="A9" s="55" t="s">
        <v>28</v>
      </c>
      <c r="B9" s="56"/>
      <c r="C9" s="57"/>
      <c r="D9" s="58"/>
      <c r="E9" s="59"/>
      <c r="F9" s="56">
        <v>500</v>
      </c>
      <c r="G9" s="65">
        <f>B9+F9</f>
        <v>500</v>
      </c>
      <c r="H9" s="57">
        <f>G9/G$21</f>
        <v>0.01</v>
      </c>
      <c r="I9" s="58">
        <f>G9</f>
        <v>500</v>
      </c>
      <c r="J9" s="59">
        <f>I9/I$21</f>
        <v>0.01</v>
      </c>
      <c r="K9" s="61"/>
      <c r="L9" s="62">
        <f>G9</f>
        <v>500</v>
      </c>
      <c r="M9" s="57">
        <f>L9/L$21</f>
        <v>0.009500104501149513</v>
      </c>
      <c r="N9" s="58">
        <f>L9</f>
        <v>500</v>
      </c>
      <c r="O9" s="59">
        <f>N9/N$21</f>
        <v>0.009500104501149513</v>
      </c>
      <c r="P9" s="63"/>
      <c r="Q9" s="58">
        <f>L9+P9</f>
        <v>500</v>
      </c>
      <c r="R9" s="57">
        <f>Q9/Q$21</f>
        <v>0.008675886241779597</v>
      </c>
      <c r="S9" s="58">
        <f>N9+P9</f>
        <v>500</v>
      </c>
      <c r="T9" s="59">
        <f>S9/S$21</f>
        <v>0.008675886241779597</v>
      </c>
      <c r="U9" s="63"/>
      <c r="V9" s="58">
        <f>Q9+U9</f>
        <v>500</v>
      </c>
      <c r="W9" s="57">
        <f>V9/V$21</f>
        <v>0.007983267072216634</v>
      </c>
      <c r="X9" s="58">
        <f>S9+U9</f>
        <v>500</v>
      </c>
      <c r="Y9" s="59">
        <f>X9/X$21</f>
        <v>0.007983267072216634</v>
      </c>
      <c r="Z9" s="64"/>
      <c r="AA9" s="57"/>
      <c r="AB9" s="57"/>
      <c r="AC9" s="57"/>
      <c r="AD9" s="59"/>
    </row>
    <row r="10" spans="1:30" ht="14.25" customHeight="1">
      <c r="A10" s="55" t="s">
        <v>29</v>
      </c>
      <c r="B10" s="56"/>
      <c r="C10" s="57"/>
      <c r="D10" s="58"/>
      <c r="E10" s="59"/>
      <c r="F10" s="56"/>
      <c r="G10" s="65"/>
      <c r="H10" s="57"/>
      <c r="I10" s="58"/>
      <c r="J10" s="59"/>
      <c r="K10" s="61"/>
      <c r="L10" s="62">
        <v>2631</v>
      </c>
      <c r="M10" s="57">
        <f>L10/L$21</f>
        <v>0.04998954988504874</v>
      </c>
      <c r="N10" s="58">
        <f>L10</f>
        <v>2631</v>
      </c>
      <c r="O10" s="59">
        <f>N10/N$21</f>
        <v>0.04998954988504874</v>
      </c>
      <c r="P10" s="63"/>
      <c r="Q10" s="58">
        <f>L10+P10</f>
        <v>2631</v>
      </c>
      <c r="R10" s="57">
        <f>Q10/Q$21</f>
        <v>0.04565251340424424</v>
      </c>
      <c r="S10" s="58">
        <f>N10+P10</f>
        <v>2631</v>
      </c>
      <c r="T10" s="59">
        <f>S10/S$21</f>
        <v>0.04565251340424424</v>
      </c>
      <c r="U10" s="63"/>
      <c r="V10" s="58">
        <f>Q10+U10</f>
        <v>2631</v>
      </c>
      <c r="W10" s="57">
        <f>V10/V$21</f>
        <v>0.04200795133400393</v>
      </c>
      <c r="X10" s="58">
        <f>S10+U10</f>
        <v>2631</v>
      </c>
      <c r="Y10" s="59">
        <f>X10/X$21</f>
        <v>0.04200795133400393</v>
      </c>
      <c r="Z10" s="64"/>
      <c r="AA10" s="57"/>
      <c r="AB10" s="57"/>
      <c r="AC10" s="57"/>
      <c r="AD10" s="59"/>
    </row>
    <row r="11" spans="1:30" ht="14.25" customHeight="1">
      <c r="A11" s="55"/>
      <c r="B11" s="56"/>
      <c r="C11" s="57"/>
      <c r="D11" s="58"/>
      <c r="E11" s="59"/>
      <c r="F11" s="56"/>
      <c r="G11" s="66"/>
      <c r="H11" s="57"/>
      <c r="I11" s="58"/>
      <c r="J11" s="59"/>
      <c r="K11" s="61"/>
      <c r="L11" s="62"/>
      <c r="M11" s="57"/>
      <c r="N11" s="58"/>
      <c r="O11" s="59"/>
      <c r="P11" s="63"/>
      <c r="Q11" s="58"/>
      <c r="R11" s="57"/>
      <c r="S11" s="58"/>
      <c r="T11" s="59"/>
      <c r="U11" s="63"/>
      <c r="V11" s="58">
        <f>Q11+U11</f>
        <v>0</v>
      </c>
      <c r="W11" s="57">
        <f>V11/V$21</f>
        <v>0</v>
      </c>
      <c r="X11" s="58">
        <f>S11+U11</f>
        <v>0</v>
      </c>
      <c r="Y11" s="59">
        <f>X11/X$21</f>
        <v>0</v>
      </c>
      <c r="Z11" s="64"/>
      <c r="AA11" s="57"/>
      <c r="AB11" s="57"/>
      <c r="AC11" s="57"/>
      <c r="AD11" s="59"/>
    </row>
    <row r="12" spans="1:30" ht="14.25" customHeight="1">
      <c r="A12" s="55"/>
      <c r="B12" s="56"/>
      <c r="C12" s="57"/>
      <c r="D12" s="58"/>
      <c r="E12" s="59"/>
      <c r="F12" s="56"/>
      <c r="G12" s="58"/>
      <c r="H12" s="57"/>
      <c r="I12" s="58"/>
      <c r="J12" s="59"/>
      <c r="K12" s="56"/>
      <c r="L12" s="58"/>
      <c r="M12" s="57"/>
      <c r="N12" s="58"/>
      <c r="O12" s="59"/>
      <c r="P12" s="63"/>
      <c r="Q12" s="58"/>
      <c r="R12" s="57"/>
      <c r="S12" s="58"/>
      <c r="T12" s="59"/>
      <c r="U12" s="63"/>
      <c r="V12" s="58"/>
      <c r="W12" s="57"/>
      <c r="X12" s="58"/>
      <c r="Y12" s="59"/>
      <c r="Z12" s="64"/>
      <c r="AA12" s="57"/>
      <c r="AB12" s="57"/>
      <c r="AC12" s="57"/>
      <c r="AD12" s="59"/>
    </row>
    <row r="13" spans="1:30" ht="14.25" customHeight="1">
      <c r="A13" s="55" t="s">
        <v>33</v>
      </c>
      <c r="B13" s="63"/>
      <c r="C13" s="57"/>
      <c r="D13" s="58"/>
      <c r="E13" s="59"/>
      <c r="F13" s="56"/>
      <c r="G13" s="58"/>
      <c r="H13" s="57"/>
      <c r="I13" s="58"/>
      <c r="J13" s="59"/>
      <c r="K13" s="56"/>
      <c r="L13" s="62"/>
      <c r="M13" s="57"/>
      <c r="N13" s="58"/>
      <c r="O13" s="59"/>
      <c r="P13" s="63"/>
      <c r="Q13" s="58"/>
      <c r="R13" s="57"/>
      <c r="S13" s="58"/>
      <c r="T13" s="59"/>
      <c r="U13" s="63"/>
      <c r="V13" s="58"/>
      <c r="W13" s="57"/>
      <c r="X13" s="58"/>
      <c r="Y13" s="59"/>
      <c r="Z13" s="64"/>
      <c r="AA13" s="57"/>
      <c r="AB13" s="57"/>
      <c r="AC13" s="57"/>
      <c r="AD13" s="59"/>
    </row>
    <row r="14" spans="1:30" ht="14.25" customHeight="1">
      <c r="A14" s="55"/>
      <c r="B14" s="63"/>
      <c r="C14" s="57"/>
      <c r="D14" s="58"/>
      <c r="E14" s="59"/>
      <c r="F14" s="56"/>
      <c r="G14" s="58"/>
      <c r="H14" s="58"/>
      <c r="I14" s="58"/>
      <c r="J14" s="59"/>
      <c r="K14" s="56"/>
      <c r="L14" s="58"/>
      <c r="M14" s="57"/>
      <c r="N14" s="58"/>
      <c r="O14" s="59"/>
      <c r="P14" s="63"/>
      <c r="Q14" s="58"/>
      <c r="R14" s="57"/>
      <c r="S14" s="58"/>
      <c r="T14" s="59"/>
      <c r="U14" s="63"/>
      <c r="V14" s="58"/>
      <c r="W14" s="57"/>
      <c r="X14" s="58"/>
      <c r="Y14" s="59"/>
      <c r="Z14" s="64"/>
      <c r="AA14" s="57"/>
      <c r="AB14" s="57"/>
      <c r="AC14" s="57"/>
      <c r="AD14" s="59"/>
    </row>
    <row r="15" spans="1:30" ht="14.25" customHeight="1">
      <c r="A15" s="67"/>
      <c r="B15" s="68"/>
      <c r="C15" s="69"/>
      <c r="D15" s="70"/>
      <c r="E15" s="71"/>
      <c r="F15" s="68"/>
      <c r="G15" s="70"/>
      <c r="H15" s="69"/>
      <c r="I15" s="70"/>
      <c r="J15" s="71"/>
      <c r="K15" s="68"/>
      <c r="L15" s="70"/>
      <c r="M15" s="69"/>
      <c r="N15" s="70"/>
      <c r="O15" s="71"/>
      <c r="P15" s="68"/>
      <c r="Q15" s="70"/>
      <c r="R15" s="69"/>
      <c r="S15" s="70"/>
      <c r="T15" s="71"/>
      <c r="U15" s="68"/>
      <c r="V15" s="70"/>
      <c r="W15" s="69"/>
      <c r="X15" s="70"/>
      <c r="Y15" s="71"/>
      <c r="Z15" s="72"/>
      <c r="AA15" s="69"/>
      <c r="AB15" s="69"/>
      <c r="AC15" s="69"/>
      <c r="AD15" s="71"/>
    </row>
    <row r="16" spans="1:30" ht="14.25" customHeight="1">
      <c r="A16" s="73" t="s">
        <v>9</v>
      </c>
      <c r="B16" s="74">
        <f>SUM(B7:B15)</f>
        <v>50000</v>
      </c>
      <c r="C16" s="75">
        <f>B16/B$21</f>
        <v>1</v>
      </c>
      <c r="D16" s="76">
        <f>SUM(D7:D15)</f>
        <v>50000</v>
      </c>
      <c r="E16" s="77">
        <f>C16</f>
        <v>1</v>
      </c>
      <c r="F16" s="78">
        <f>SUM(F7:F15)</f>
        <v>0</v>
      </c>
      <c r="G16" s="76">
        <f>SUM(G7:G15)</f>
        <v>50000</v>
      </c>
      <c r="H16" s="75">
        <f>G16/G$21</f>
        <v>1</v>
      </c>
      <c r="I16" s="76">
        <f>SUM(I7:I15)</f>
        <v>50000</v>
      </c>
      <c r="J16" s="77">
        <f>I16/I$21</f>
        <v>1</v>
      </c>
      <c r="K16" s="78"/>
      <c r="L16" s="76">
        <f>SUM(L7:L15)</f>
        <v>52631</v>
      </c>
      <c r="M16" s="75">
        <f>L16/L$21</f>
        <v>1</v>
      </c>
      <c r="N16" s="76">
        <f>SUM(N7:N15)</f>
        <v>52631</v>
      </c>
      <c r="O16" s="77">
        <f>N16/N$21</f>
        <v>1</v>
      </c>
      <c r="P16" s="78"/>
      <c r="Q16" s="76">
        <f>SUM(Q7:Q15)</f>
        <v>52631</v>
      </c>
      <c r="R16" s="75">
        <f>Q16/Q$21</f>
        <v>0.913241137582204</v>
      </c>
      <c r="S16" s="76">
        <f>SUM(S7:S15)</f>
        <v>52631</v>
      </c>
      <c r="T16" s="77">
        <f>S16/S$21</f>
        <v>0.913241137582204</v>
      </c>
      <c r="U16" s="78"/>
      <c r="V16" s="76">
        <f>SUM(V7:V15)</f>
        <v>52631</v>
      </c>
      <c r="W16" s="75">
        <f>V16/V$21</f>
        <v>0.8403346585556674</v>
      </c>
      <c r="X16" s="76">
        <f>SUM(X7:X15)</f>
        <v>52631</v>
      </c>
      <c r="Y16" s="77">
        <f>X16/X$21</f>
        <v>0.8403346585556674</v>
      </c>
      <c r="Z16" s="79"/>
      <c r="AA16" s="75"/>
      <c r="AB16" s="75"/>
      <c r="AC16" s="75"/>
      <c r="AD16" s="77"/>
    </row>
    <row r="17" spans="1:30" ht="14.25" customHeight="1">
      <c r="A17" s="80" t="s">
        <v>10</v>
      </c>
      <c r="B17" s="81"/>
      <c r="C17" s="82"/>
      <c r="D17" s="83"/>
      <c r="E17" s="84"/>
      <c r="F17" s="81"/>
      <c r="G17" s="83"/>
      <c r="H17" s="82"/>
      <c r="I17" s="83"/>
      <c r="J17" s="84"/>
      <c r="K17" s="85"/>
      <c r="L17" s="83"/>
      <c r="M17" s="82"/>
      <c r="N17" s="83"/>
      <c r="O17" s="84"/>
      <c r="P17" s="81">
        <v>5000</v>
      </c>
      <c r="Q17" s="86">
        <f>L17+P17</f>
        <v>5000</v>
      </c>
      <c r="R17" s="82">
        <f>IF(Q17="",0,Q17/Q$21)</f>
        <v>0.08675886241779598</v>
      </c>
      <c r="S17" s="83">
        <f>N17+P17</f>
        <v>5000</v>
      </c>
      <c r="T17" s="84">
        <f>S17/S$21</f>
        <v>0.08675886241779598</v>
      </c>
      <c r="U17" s="81"/>
      <c r="V17" s="83">
        <f>Q17+U17</f>
        <v>5000</v>
      </c>
      <c r="W17" s="82">
        <f>IF(V17="",0,V17/V$21)</f>
        <v>0.07983267072216634</v>
      </c>
      <c r="X17" s="83">
        <f>S17+U17</f>
        <v>5000</v>
      </c>
      <c r="Y17" s="84">
        <f>X17/X$21</f>
        <v>0.07983267072216634</v>
      </c>
      <c r="Z17" s="87"/>
      <c r="AA17" s="82"/>
      <c r="AB17" s="82"/>
      <c r="AC17" s="82"/>
      <c r="AD17" s="84"/>
    </row>
    <row r="18" spans="1:30" ht="14.25" customHeight="1">
      <c r="A18" s="55" t="s">
        <v>21</v>
      </c>
      <c r="B18" s="56"/>
      <c r="C18" s="57"/>
      <c r="D18" s="58"/>
      <c r="E18" s="59"/>
      <c r="F18" s="56"/>
      <c r="G18" s="58"/>
      <c r="H18" s="88"/>
      <c r="I18" s="58"/>
      <c r="J18" s="59"/>
      <c r="K18" s="56"/>
      <c r="L18" s="58"/>
      <c r="M18" s="57"/>
      <c r="N18" s="58"/>
      <c r="O18" s="59"/>
      <c r="P18" s="56"/>
      <c r="Q18" s="57"/>
      <c r="R18" s="57"/>
      <c r="S18" s="58"/>
      <c r="T18" s="59"/>
      <c r="U18" s="56">
        <v>5000</v>
      </c>
      <c r="V18" s="58">
        <f>Q18+U18</f>
        <v>5000</v>
      </c>
      <c r="W18" s="57">
        <f>IF(V18="",0,V18/V$21)</f>
        <v>0.07983267072216634</v>
      </c>
      <c r="X18" s="58">
        <f>S18+U18</f>
        <v>5000</v>
      </c>
      <c r="Y18" s="59">
        <f>X18/X$21</f>
        <v>0.07983267072216634</v>
      </c>
      <c r="Z18" s="64"/>
      <c r="AA18" s="57"/>
      <c r="AB18" s="57"/>
      <c r="AC18" s="57"/>
      <c r="AD18" s="59"/>
    </row>
    <row r="19" spans="1:30" ht="14.25" customHeight="1">
      <c r="A19" s="67"/>
      <c r="B19" s="68"/>
      <c r="C19" s="69"/>
      <c r="D19" s="70"/>
      <c r="E19" s="71"/>
      <c r="F19" s="68"/>
      <c r="G19" s="70"/>
      <c r="H19" s="69"/>
      <c r="I19" s="70"/>
      <c r="J19" s="71"/>
      <c r="K19" s="68"/>
      <c r="L19" s="70"/>
      <c r="M19" s="69"/>
      <c r="N19" s="70"/>
      <c r="O19" s="71"/>
      <c r="P19" s="68"/>
      <c r="Q19" s="89"/>
      <c r="R19" s="69"/>
      <c r="S19" s="70"/>
      <c r="T19" s="71"/>
      <c r="U19" s="68"/>
      <c r="V19" s="58"/>
      <c r="W19" s="57"/>
      <c r="X19" s="58"/>
      <c r="Y19" s="59"/>
      <c r="Z19" s="72"/>
      <c r="AA19" s="69"/>
      <c r="AB19" s="69"/>
      <c r="AC19" s="69"/>
      <c r="AD19" s="71"/>
    </row>
    <row r="20" spans="1:30" ht="14.25" customHeight="1">
      <c r="A20" s="73" t="s">
        <v>9</v>
      </c>
      <c r="B20" s="74"/>
      <c r="C20" s="75"/>
      <c r="D20" s="90"/>
      <c r="E20" s="91"/>
      <c r="F20" s="78"/>
      <c r="G20" s="76"/>
      <c r="H20" s="75"/>
      <c r="I20" s="76"/>
      <c r="J20" s="77"/>
      <c r="K20" s="78"/>
      <c r="L20" s="76"/>
      <c r="M20" s="75"/>
      <c r="N20" s="76"/>
      <c r="O20" s="77"/>
      <c r="P20" s="78"/>
      <c r="Q20" s="83">
        <f>L20+P17</f>
        <v>5000</v>
      </c>
      <c r="R20" s="75">
        <f>Q20/Q21</f>
        <v>0.08675886241779598</v>
      </c>
      <c r="S20" s="76">
        <f>SUM(S17:S19)</f>
        <v>5000</v>
      </c>
      <c r="T20" s="77">
        <f>S20/S$21</f>
        <v>0.08675886241779598</v>
      </c>
      <c r="U20" s="78">
        <f>SUM(U17:U19)</f>
        <v>5000</v>
      </c>
      <c r="V20" s="76">
        <f>SUM(V17:V19)</f>
        <v>10000</v>
      </c>
      <c r="W20" s="75">
        <f>V20/V21</f>
        <v>0.15966534144433267</v>
      </c>
      <c r="X20" s="76">
        <f>SUM(X17:X19)</f>
        <v>10000</v>
      </c>
      <c r="Y20" s="77">
        <f>X20/X$21</f>
        <v>0.15966534144433267</v>
      </c>
      <c r="Z20" s="79"/>
      <c r="AA20" s="75"/>
      <c r="AB20" s="75"/>
      <c r="AC20" s="75"/>
      <c r="AD20" s="77"/>
    </row>
    <row r="21" spans="1:30" ht="14.25" customHeight="1">
      <c r="A21" s="73" t="s">
        <v>11</v>
      </c>
      <c r="B21" s="74">
        <f>B16+B20</f>
        <v>50000</v>
      </c>
      <c r="C21" s="90">
        <f>B21/B$21</f>
        <v>1</v>
      </c>
      <c r="D21" s="92">
        <f>D16+D20</f>
        <v>50000</v>
      </c>
      <c r="E21" s="91">
        <f>C21</f>
        <v>1</v>
      </c>
      <c r="F21" s="74">
        <f>F16+F20</f>
        <v>0</v>
      </c>
      <c r="G21" s="76">
        <f>G16+G20</f>
        <v>50000</v>
      </c>
      <c r="H21" s="75">
        <f>G21/G$21</f>
        <v>1</v>
      </c>
      <c r="I21" s="76">
        <f>I16+I20</f>
        <v>50000</v>
      </c>
      <c r="J21" s="77">
        <f>1</f>
        <v>1</v>
      </c>
      <c r="K21" s="74">
        <f>K16+K20</f>
        <v>0</v>
      </c>
      <c r="L21" s="76">
        <f>L16+L20</f>
        <v>52631</v>
      </c>
      <c r="M21" s="75">
        <f>IF(L21="",0,L21/L$21)</f>
        <v>1</v>
      </c>
      <c r="N21" s="76">
        <f>N16+N20</f>
        <v>52631</v>
      </c>
      <c r="O21" s="93">
        <f>IF(N21="",0,N21/N$21)</f>
        <v>1</v>
      </c>
      <c r="P21" s="78">
        <f>P16+P20</f>
        <v>0</v>
      </c>
      <c r="Q21" s="76">
        <f>Q16+Q20</f>
        <v>57631</v>
      </c>
      <c r="R21" s="75">
        <f>IF(Q21="",0,Q21/Q$21)</f>
        <v>1</v>
      </c>
      <c r="S21" s="76">
        <f>S16+S20</f>
        <v>57631</v>
      </c>
      <c r="T21" s="77">
        <f>IF(S21="",0,S21/S$21)</f>
        <v>1</v>
      </c>
      <c r="U21" s="78">
        <f>U16+U20</f>
        <v>5000</v>
      </c>
      <c r="V21" s="76">
        <f>V16+V20</f>
        <v>62631</v>
      </c>
      <c r="W21" s="75">
        <f>IF(V21="",0,V21/V$21)</f>
        <v>1</v>
      </c>
      <c r="X21" s="76">
        <f>X16+X20</f>
        <v>62631</v>
      </c>
      <c r="Y21" s="77">
        <f>IF(X21="",0,X21/X$21)</f>
        <v>1</v>
      </c>
      <c r="Z21" s="79"/>
      <c r="AA21" s="75"/>
      <c r="AB21" s="75"/>
      <c r="AC21" s="75"/>
      <c r="AD21" s="77"/>
    </row>
    <row r="22" spans="1:30" ht="14.25" customHeight="1">
      <c r="A22" s="80"/>
      <c r="B22" s="94"/>
      <c r="C22" s="95"/>
      <c r="D22" s="95"/>
      <c r="E22" s="96"/>
      <c r="F22" s="94"/>
      <c r="G22" s="95"/>
      <c r="H22" s="95"/>
      <c r="I22" s="95"/>
      <c r="J22" s="96"/>
      <c r="K22" s="97"/>
      <c r="L22" s="95"/>
      <c r="M22" s="95"/>
      <c r="N22" s="95"/>
      <c r="O22" s="96"/>
      <c r="P22" s="97"/>
      <c r="Q22" s="95"/>
      <c r="R22" s="95"/>
      <c r="S22" s="95"/>
      <c r="T22" s="96"/>
      <c r="U22" s="97"/>
      <c r="V22" s="95"/>
      <c r="W22" s="95"/>
      <c r="X22" s="95"/>
      <c r="Y22" s="96"/>
      <c r="Z22" s="94"/>
      <c r="AA22" s="95"/>
      <c r="AB22" s="95"/>
      <c r="AC22" s="95"/>
      <c r="AD22" s="96"/>
    </row>
    <row r="23" spans="1:30" ht="14.25" customHeight="1">
      <c r="A23" s="98" t="s">
        <v>12</v>
      </c>
      <c r="B23" s="99"/>
      <c r="C23" s="100">
        <f>C27</f>
        <v>5000000</v>
      </c>
      <c r="D23" s="100"/>
      <c r="E23" s="101"/>
      <c r="F23" s="99"/>
      <c r="G23" s="100">
        <f>C23</f>
        <v>5000000</v>
      </c>
      <c r="H23" s="100"/>
      <c r="I23" s="102"/>
      <c r="J23" s="101"/>
      <c r="K23" s="99"/>
      <c r="L23" s="100">
        <f>G23+L30</f>
        <v>6315500</v>
      </c>
      <c r="M23" s="100"/>
      <c r="N23" s="102"/>
      <c r="O23" s="101"/>
      <c r="P23" s="99"/>
      <c r="Q23" s="100">
        <f>L23+Q30</f>
        <v>18815500</v>
      </c>
      <c r="R23" s="100"/>
      <c r="S23" s="102"/>
      <c r="T23" s="101"/>
      <c r="U23" s="99"/>
      <c r="V23" s="100">
        <f>Q23+V30</f>
        <v>38815500</v>
      </c>
      <c r="W23" s="100"/>
      <c r="X23" s="102"/>
      <c r="Y23" s="101"/>
      <c r="Z23" s="99"/>
      <c r="AA23" s="102"/>
      <c r="AB23" s="102"/>
      <c r="AC23" s="102"/>
      <c r="AD23" s="101"/>
    </row>
    <row r="24" spans="1:30" ht="14.25" customHeight="1">
      <c r="A24" s="98" t="s">
        <v>13</v>
      </c>
      <c r="B24" s="99"/>
      <c r="C24" s="100">
        <v>0</v>
      </c>
      <c r="D24" s="100"/>
      <c r="E24" s="101"/>
      <c r="F24" s="99"/>
      <c r="G24" s="100">
        <f>C24+G31</f>
        <v>0</v>
      </c>
      <c r="H24" s="100"/>
      <c r="I24" s="102"/>
      <c r="J24" s="101"/>
      <c r="K24" s="99"/>
      <c r="L24" s="100">
        <f>G24+L31</f>
        <v>1315500</v>
      </c>
      <c r="M24" s="100"/>
      <c r="N24" s="102"/>
      <c r="O24" s="101"/>
      <c r="P24" s="99"/>
      <c r="Q24" s="100">
        <f>L24+Q31</f>
        <v>13815500</v>
      </c>
      <c r="R24" s="100"/>
      <c r="S24" s="102"/>
      <c r="T24" s="101"/>
      <c r="U24" s="99"/>
      <c r="V24" s="100">
        <f>Q24+V31</f>
        <v>33815500</v>
      </c>
      <c r="W24" s="100"/>
      <c r="X24" s="102"/>
      <c r="Y24" s="101"/>
      <c r="Z24" s="99"/>
      <c r="AA24" s="102"/>
      <c r="AB24" s="102"/>
      <c r="AC24" s="102"/>
      <c r="AD24" s="101"/>
    </row>
    <row r="25" spans="1:30" ht="14.25" customHeight="1">
      <c r="A25" s="98" t="s">
        <v>14</v>
      </c>
      <c r="B25" s="99"/>
      <c r="C25" s="100">
        <f>D21*C28</f>
        <v>5000000</v>
      </c>
      <c r="D25" s="100"/>
      <c r="E25" s="101"/>
      <c r="F25" s="99"/>
      <c r="G25" s="100">
        <f>I21*G28/1000</f>
        <v>5000</v>
      </c>
      <c r="H25" s="100"/>
      <c r="I25" s="102"/>
      <c r="J25" s="101"/>
      <c r="K25" s="103"/>
      <c r="L25" s="100">
        <f>N21*L28</f>
        <v>52631000</v>
      </c>
      <c r="M25" s="100"/>
      <c r="N25" s="104"/>
      <c r="O25" s="101"/>
      <c r="P25" s="99"/>
      <c r="Q25" s="100">
        <f>S21*Q28</f>
        <v>288155000</v>
      </c>
      <c r="R25" s="100"/>
      <c r="S25" s="102"/>
      <c r="T25" s="101"/>
      <c r="U25" s="99"/>
      <c r="V25" s="100">
        <f>X21*V28</f>
        <v>501048000</v>
      </c>
      <c r="W25" s="100"/>
      <c r="X25" s="102"/>
      <c r="Y25" s="101"/>
      <c r="Z25" s="99"/>
      <c r="AA25" s="102"/>
      <c r="AB25" s="102"/>
      <c r="AC25" s="102"/>
      <c r="AD25" s="101"/>
    </row>
    <row r="26" spans="1:30" ht="14.25" customHeight="1">
      <c r="A26" s="98" t="s">
        <v>15</v>
      </c>
      <c r="B26" s="99"/>
      <c r="C26" s="105"/>
      <c r="D26" s="106"/>
      <c r="E26" s="101"/>
      <c r="F26" s="99"/>
      <c r="G26" s="107"/>
      <c r="H26" s="108"/>
      <c r="I26" s="102"/>
      <c r="J26" s="101"/>
      <c r="K26" s="103"/>
      <c r="L26" s="100">
        <f>L25-L27</f>
        <v>50000000</v>
      </c>
      <c r="M26" s="100"/>
      <c r="N26" s="104"/>
      <c r="O26" s="101"/>
      <c r="P26" s="99"/>
      <c r="Q26" s="100">
        <f>Q25-Q27</f>
        <v>263155000</v>
      </c>
      <c r="R26" s="100"/>
      <c r="S26" s="102"/>
      <c r="T26" s="101"/>
      <c r="U26" s="99"/>
      <c r="V26" s="100">
        <f>V25-V27</f>
        <v>461048000</v>
      </c>
      <c r="W26" s="100"/>
      <c r="X26" s="102"/>
      <c r="Y26" s="101"/>
      <c r="Z26" s="99"/>
      <c r="AA26" s="102"/>
      <c r="AB26" s="102"/>
      <c r="AC26" s="102"/>
      <c r="AD26" s="101"/>
    </row>
    <row r="27" spans="1:30" ht="14.25" customHeight="1">
      <c r="A27" s="98" t="s">
        <v>16</v>
      </c>
      <c r="B27" s="99"/>
      <c r="C27" s="100">
        <f>C28*B21</f>
        <v>5000000</v>
      </c>
      <c r="D27" s="100"/>
      <c r="E27" s="101"/>
      <c r="F27" s="99"/>
      <c r="G27" s="100">
        <f>C27</f>
        <v>5000000</v>
      </c>
      <c r="H27" s="100"/>
      <c r="I27" s="102"/>
      <c r="J27" s="101"/>
      <c r="K27" s="103"/>
      <c r="L27" s="100">
        <f>L28*L10</f>
        <v>2631000</v>
      </c>
      <c r="M27" s="100"/>
      <c r="N27" s="104"/>
      <c r="O27" s="101"/>
      <c r="P27" s="99"/>
      <c r="Q27" s="100">
        <f>Q28*Q17</f>
        <v>25000000</v>
      </c>
      <c r="R27" s="100"/>
      <c r="S27" s="102"/>
      <c r="T27" s="101"/>
      <c r="U27" s="99"/>
      <c r="V27" s="100">
        <f>V28*U21</f>
        <v>40000000</v>
      </c>
      <c r="W27" s="100"/>
      <c r="X27" s="102"/>
      <c r="Y27" s="101"/>
      <c r="Z27" s="99"/>
      <c r="AA27" s="102"/>
      <c r="AB27" s="102"/>
      <c r="AC27" s="102"/>
      <c r="AD27" s="101"/>
    </row>
    <row r="28" spans="1:30" ht="14.25" customHeight="1">
      <c r="A28" s="98" t="s">
        <v>17</v>
      </c>
      <c r="B28" s="99"/>
      <c r="C28" s="109">
        <v>100</v>
      </c>
      <c r="D28" s="109"/>
      <c r="E28" s="101"/>
      <c r="F28" s="99"/>
      <c r="G28" s="109">
        <v>100</v>
      </c>
      <c r="H28" s="109"/>
      <c r="I28" s="102"/>
      <c r="J28" s="101"/>
      <c r="K28" s="99"/>
      <c r="L28" s="100">
        <v>1000</v>
      </c>
      <c r="M28" s="100"/>
      <c r="N28" s="110"/>
      <c r="O28" s="101"/>
      <c r="P28" s="99"/>
      <c r="Q28" s="100">
        <v>5000</v>
      </c>
      <c r="R28" s="100"/>
      <c r="S28" s="102"/>
      <c r="T28" s="101"/>
      <c r="U28" s="99"/>
      <c r="V28" s="100">
        <v>8000</v>
      </c>
      <c r="W28" s="100"/>
      <c r="X28" s="102"/>
      <c r="Y28" s="101"/>
      <c r="Z28" s="99"/>
      <c r="AA28" s="102"/>
      <c r="AB28" s="102"/>
      <c r="AC28" s="102"/>
      <c r="AD28" s="101"/>
    </row>
    <row r="29" spans="1:30" ht="14.25" customHeight="1">
      <c r="A29" s="98" t="s">
        <v>7</v>
      </c>
      <c r="B29" s="99"/>
      <c r="C29" s="111">
        <v>50000</v>
      </c>
      <c r="D29" s="111"/>
      <c r="E29" s="101"/>
      <c r="F29" s="99"/>
      <c r="G29" s="111">
        <f>G21</f>
        <v>50000</v>
      </c>
      <c r="H29" s="111"/>
      <c r="I29" s="102"/>
      <c r="J29" s="101"/>
      <c r="K29" s="99"/>
      <c r="L29" s="111">
        <f>L21</f>
        <v>52631</v>
      </c>
      <c r="M29" s="111"/>
      <c r="N29" s="102"/>
      <c r="O29" s="101"/>
      <c r="P29" s="99"/>
      <c r="Q29" s="111">
        <f>Q21</f>
        <v>57631</v>
      </c>
      <c r="R29" s="111"/>
      <c r="S29" s="102"/>
      <c r="T29" s="101"/>
      <c r="U29" s="99"/>
      <c r="V29" s="111">
        <f>V21</f>
        <v>62631</v>
      </c>
      <c r="W29" s="111"/>
      <c r="X29" s="102"/>
      <c r="Y29" s="101"/>
      <c r="Z29" s="99"/>
      <c r="AA29" s="102"/>
      <c r="AB29" s="102"/>
      <c r="AC29" s="102"/>
      <c r="AD29" s="101"/>
    </row>
    <row r="30" spans="1:30" ht="14.25" customHeight="1">
      <c r="A30" s="98" t="s">
        <v>18</v>
      </c>
      <c r="B30" s="99"/>
      <c r="C30" s="109">
        <f>C27</f>
        <v>5000000</v>
      </c>
      <c r="D30" s="109"/>
      <c r="E30" s="101"/>
      <c r="F30" s="99"/>
      <c r="G30" s="100">
        <f>C30</f>
        <v>5000000</v>
      </c>
      <c r="H30" s="100"/>
      <c r="I30" s="102"/>
      <c r="J30" s="101"/>
      <c r="K30" s="99"/>
      <c r="L30" s="100">
        <f>L27/2</f>
        <v>1315500</v>
      </c>
      <c r="M30" s="100"/>
      <c r="N30" s="102"/>
      <c r="O30" s="101"/>
      <c r="P30" s="99"/>
      <c r="Q30" s="100">
        <f>Q27/2</f>
        <v>12500000</v>
      </c>
      <c r="R30" s="100"/>
      <c r="S30" s="102"/>
      <c r="T30" s="101"/>
      <c r="U30" s="99"/>
      <c r="V30" s="100">
        <f>V27/2</f>
        <v>20000000</v>
      </c>
      <c r="W30" s="100"/>
      <c r="X30" s="102"/>
      <c r="Y30" s="101"/>
      <c r="Z30" s="99"/>
      <c r="AA30" s="102"/>
      <c r="AB30" s="102"/>
      <c r="AC30" s="102"/>
      <c r="AD30" s="101"/>
    </row>
    <row r="31" spans="1:30" ht="14.25" customHeight="1">
      <c r="A31" s="98" t="s">
        <v>19</v>
      </c>
      <c r="B31" s="99"/>
      <c r="C31" s="102"/>
      <c r="D31" s="102"/>
      <c r="E31" s="101"/>
      <c r="F31" s="99"/>
      <c r="G31" s="112"/>
      <c r="H31" s="112"/>
      <c r="I31" s="102"/>
      <c r="J31" s="101"/>
      <c r="K31" s="99"/>
      <c r="L31" s="100">
        <f>L30</f>
        <v>1315500</v>
      </c>
      <c r="M31" s="100"/>
      <c r="N31" s="113"/>
      <c r="O31" s="101"/>
      <c r="P31" s="99"/>
      <c r="Q31" s="100">
        <f>Q30</f>
        <v>12500000</v>
      </c>
      <c r="R31" s="100"/>
      <c r="S31" s="102"/>
      <c r="T31" s="101"/>
      <c r="U31" s="99"/>
      <c r="V31" s="100">
        <f>V30</f>
        <v>20000000</v>
      </c>
      <c r="W31" s="100"/>
      <c r="X31" s="102"/>
      <c r="Y31" s="101"/>
      <c r="Z31" s="99"/>
      <c r="AA31" s="102"/>
      <c r="AB31" s="102"/>
      <c r="AC31" s="102"/>
      <c r="AD31" s="101"/>
    </row>
    <row r="32" spans="1:30" ht="14.25" customHeight="1">
      <c r="A32" s="114"/>
      <c r="B32" s="115"/>
      <c r="C32" s="116"/>
      <c r="D32" s="116"/>
      <c r="E32" s="117"/>
      <c r="F32" s="118"/>
      <c r="G32" s="119"/>
      <c r="H32" s="120"/>
      <c r="I32" s="116"/>
      <c r="J32" s="117"/>
      <c r="K32" s="118"/>
      <c r="L32" s="119"/>
      <c r="M32" s="120"/>
      <c r="N32" s="31"/>
      <c r="O32" s="117"/>
      <c r="P32" s="118"/>
      <c r="Q32" s="119"/>
      <c r="R32" s="120"/>
      <c r="S32" s="116"/>
      <c r="T32" s="117"/>
      <c r="U32" s="118"/>
      <c r="V32" s="119"/>
      <c r="W32" s="120"/>
      <c r="X32" s="116"/>
      <c r="Y32" s="117"/>
      <c r="Z32" s="115"/>
      <c r="AA32" s="116"/>
      <c r="AB32" s="116"/>
      <c r="AC32" s="116"/>
      <c r="AD32" s="117"/>
    </row>
    <row r="33" spans="1:30" ht="14.25" customHeight="1">
      <c r="A33" s="121"/>
      <c r="B33" s="122"/>
      <c r="C33" s="123"/>
      <c r="D33" s="123"/>
      <c r="E33" s="124"/>
      <c r="F33" s="122"/>
      <c r="G33" s="123"/>
      <c r="H33" s="123"/>
      <c r="I33" s="123"/>
      <c r="J33" s="124"/>
      <c r="K33" s="122" t="s">
        <v>30</v>
      </c>
      <c r="L33" s="123"/>
      <c r="M33" s="125"/>
      <c r="N33" s="123"/>
      <c r="O33" s="124"/>
      <c r="P33" s="122" t="s">
        <v>24</v>
      </c>
      <c r="Q33" s="123"/>
      <c r="R33" s="125"/>
      <c r="S33" s="123"/>
      <c r="T33" s="124"/>
      <c r="U33" s="122" t="s">
        <v>25</v>
      </c>
      <c r="V33" s="123"/>
      <c r="W33" s="125"/>
      <c r="X33" s="123"/>
      <c r="Y33" s="124"/>
      <c r="Z33" s="122"/>
      <c r="AA33" s="123"/>
      <c r="AB33" s="123"/>
      <c r="AC33" s="123"/>
      <c r="AD33" s="124"/>
    </row>
    <row r="34" spans="1:30" ht="14.25" customHeight="1">
      <c r="A34" s="126"/>
      <c r="B34" s="22"/>
      <c r="C34" s="127"/>
      <c r="D34" s="127"/>
      <c r="E34" s="23"/>
      <c r="F34" s="22"/>
      <c r="G34" s="127"/>
      <c r="H34" s="127"/>
      <c r="I34" s="127"/>
      <c r="J34" s="23"/>
      <c r="K34" s="22"/>
      <c r="L34" s="127"/>
      <c r="M34" s="128"/>
      <c r="N34" s="127"/>
      <c r="O34" s="23"/>
      <c r="P34" s="22"/>
      <c r="Q34" s="127"/>
      <c r="R34" s="128"/>
      <c r="S34" s="127"/>
      <c r="T34" s="23"/>
      <c r="U34" s="22"/>
      <c r="V34" s="127"/>
      <c r="W34" s="128"/>
      <c r="X34" s="127"/>
      <c r="Y34" s="23"/>
      <c r="Z34" s="22"/>
      <c r="AA34" s="127"/>
      <c r="AB34" s="127"/>
      <c r="AC34" s="127"/>
      <c r="AD34" s="23"/>
    </row>
    <row r="35" spans="1:30" ht="14.25" customHeight="1">
      <c r="A35" s="126" t="s">
        <v>20</v>
      </c>
      <c r="B35" s="22"/>
      <c r="C35" s="127"/>
      <c r="D35" s="127"/>
      <c r="E35" s="23"/>
      <c r="F35" s="22"/>
      <c r="G35" s="127"/>
      <c r="H35" s="127"/>
      <c r="I35" s="127"/>
      <c r="J35" s="23"/>
      <c r="K35" s="129"/>
      <c r="L35" s="127"/>
      <c r="M35" s="127"/>
      <c r="N35" s="127"/>
      <c r="O35" s="130"/>
      <c r="P35" s="22"/>
      <c r="Q35" s="127"/>
      <c r="R35" s="127"/>
      <c r="S35" s="131"/>
      <c r="T35" s="23"/>
      <c r="U35" s="22"/>
      <c r="V35" s="127"/>
      <c r="W35" s="127"/>
      <c r="X35" s="131"/>
      <c r="Y35" s="23"/>
      <c r="Z35" s="22"/>
      <c r="AA35" s="127"/>
      <c r="AB35" s="127"/>
      <c r="AC35" s="127"/>
      <c r="AD35" s="23"/>
    </row>
    <row r="36" spans="1:30" ht="14.25" customHeight="1">
      <c r="A36" s="126"/>
      <c r="B36" s="22"/>
      <c r="C36" s="127"/>
      <c r="D36" s="127"/>
      <c r="E36" s="23"/>
      <c r="F36" s="22"/>
      <c r="G36" s="127"/>
      <c r="H36" s="127"/>
      <c r="I36" s="127"/>
      <c r="J36" s="23"/>
      <c r="K36" s="129"/>
      <c r="L36" s="127"/>
      <c r="M36" s="127"/>
      <c r="N36" s="127"/>
      <c r="O36" s="130"/>
      <c r="P36" s="22"/>
      <c r="Q36" s="127"/>
      <c r="R36" s="127"/>
      <c r="S36" s="131"/>
      <c r="T36" s="23"/>
      <c r="U36" s="22"/>
      <c r="V36" s="127"/>
      <c r="W36" s="127"/>
      <c r="X36" s="131"/>
      <c r="Y36" s="23"/>
      <c r="Z36" s="22"/>
      <c r="AA36" s="127"/>
      <c r="AB36" s="127"/>
      <c r="AC36" s="127"/>
      <c r="AD36" s="23"/>
    </row>
    <row r="37" spans="1:30" ht="15.75" customHeight="1" thickBot="1">
      <c r="A37" s="132"/>
      <c r="B37" s="133"/>
      <c r="C37" s="5"/>
      <c r="D37" s="5"/>
      <c r="E37" s="134"/>
      <c r="F37" s="133"/>
      <c r="G37" s="135"/>
      <c r="H37" s="135"/>
      <c r="I37" s="5"/>
      <c r="J37" s="134"/>
      <c r="K37" s="133"/>
      <c r="L37" s="136"/>
      <c r="M37" s="136"/>
      <c r="N37" s="5"/>
      <c r="O37" s="134"/>
      <c r="P37" s="133"/>
      <c r="Q37" s="136"/>
      <c r="R37" s="136"/>
      <c r="S37" s="5"/>
      <c r="T37" s="134"/>
      <c r="U37" s="133"/>
      <c r="V37" s="136"/>
      <c r="W37" s="136"/>
      <c r="X37" s="5"/>
      <c r="Y37" s="134"/>
      <c r="Z37" s="133"/>
      <c r="AA37" s="5"/>
      <c r="AB37" s="5"/>
      <c r="AC37" s="5"/>
      <c r="AD37" s="134"/>
    </row>
    <row r="38" spans="1:30" ht="11.2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7"/>
      <c r="L38" s="17"/>
      <c r="M38" s="17"/>
      <c r="N38" s="17"/>
      <c r="O38" s="17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</row>
    <row r="39" spans="1:30" ht="11.2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</row>
  </sheetData>
  <sheetProtection/>
  <mergeCells count="72">
    <mergeCell ref="G37:H37"/>
    <mergeCell ref="A38:J38"/>
    <mergeCell ref="G31:H31"/>
    <mergeCell ref="L31:M31"/>
    <mergeCell ref="Q31:R31"/>
    <mergeCell ref="V31:W31"/>
    <mergeCell ref="C30:D30"/>
    <mergeCell ref="G30:H30"/>
    <mergeCell ref="L30:M30"/>
    <mergeCell ref="Q30:R30"/>
    <mergeCell ref="V30:W30"/>
    <mergeCell ref="C29:D29"/>
    <mergeCell ref="G29:H29"/>
    <mergeCell ref="L29:M29"/>
    <mergeCell ref="Q29:R29"/>
    <mergeCell ref="V29:W29"/>
    <mergeCell ref="C28:D28"/>
    <mergeCell ref="G28:H28"/>
    <mergeCell ref="L28:M28"/>
    <mergeCell ref="Q28:R28"/>
    <mergeCell ref="V28:W28"/>
    <mergeCell ref="L26:M26"/>
    <mergeCell ref="Q26:R26"/>
    <mergeCell ref="V26:W26"/>
    <mergeCell ref="C27:D27"/>
    <mergeCell ref="G27:H27"/>
    <mergeCell ref="L27:M27"/>
    <mergeCell ref="Q27:R27"/>
    <mergeCell ref="V27:W27"/>
    <mergeCell ref="C25:D25"/>
    <mergeCell ref="G25:H25"/>
    <mergeCell ref="L25:M25"/>
    <mergeCell ref="Q25:R25"/>
    <mergeCell ref="V25:W25"/>
    <mergeCell ref="C26:D26"/>
    <mergeCell ref="G26:H26"/>
    <mergeCell ref="C24:D24"/>
    <mergeCell ref="G24:H24"/>
    <mergeCell ref="L24:M24"/>
    <mergeCell ref="Q24:R24"/>
    <mergeCell ref="V24:W24"/>
    <mergeCell ref="S5:T5"/>
    <mergeCell ref="U5:U6"/>
    <mergeCell ref="V5:W5"/>
    <mergeCell ref="F5:F6"/>
    <mergeCell ref="G5:H5"/>
    <mergeCell ref="X5:Y5"/>
    <mergeCell ref="C23:D23"/>
    <mergeCell ref="G23:H23"/>
    <mergeCell ref="L23:M23"/>
    <mergeCell ref="Q23:R23"/>
    <mergeCell ref="V23:W23"/>
    <mergeCell ref="N5:O5"/>
    <mergeCell ref="P5:P6"/>
    <mergeCell ref="Q5:R5"/>
    <mergeCell ref="D5:E5"/>
    <mergeCell ref="Q3:S3"/>
    <mergeCell ref="V3:X3"/>
    <mergeCell ref="C4:D4"/>
    <mergeCell ref="G4:I4"/>
    <mergeCell ref="L4:N4"/>
    <mergeCell ref="Q4:S4"/>
    <mergeCell ref="V4:X4"/>
    <mergeCell ref="C2:E2"/>
    <mergeCell ref="G2:I2"/>
    <mergeCell ref="B3:E3"/>
    <mergeCell ref="G3:I3"/>
    <mergeCell ref="K3:O3"/>
    <mergeCell ref="B5:C5"/>
    <mergeCell ref="I5:J5"/>
    <mergeCell ref="K5:K6"/>
    <mergeCell ref="L5:M5"/>
  </mergeCells>
  <printOptions/>
  <pageMargins left="0" right="0" top="0" bottom="0" header="0" footer="0"/>
  <pageSetup firstPageNumber="1" useFirstPageNumber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 AKABA</dc:creator>
  <cp:keywords/>
  <dc:description/>
  <cp:lastModifiedBy>Ayumi Nishitani</cp:lastModifiedBy>
  <cp:lastPrinted>2012-11-03T04:10:49Z</cp:lastPrinted>
  <dcterms:created xsi:type="dcterms:W3CDTF">2012-11-02T10:32:52Z</dcterms:created>
  <dcterms:modified xsi:type="dcterms:W3CDTF">2017-03-30T06:31:46Z</dcterms:modified>
  <cp:category/>
  <cp:version/>
  <cp:contentType/>
  <cp:contentStatus/>
</cp:coreProperties>
</file>